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80" windowWidth="20370" windowHeight="7965" activeTab="1"/>
  </bookViews>
  <sheets>
    <sheet name="2017_18 Receipts" sheetId="4" r:id="rId1"/>
    <sheet name="2017_18 Payments" sheetId="1" r:id="rId2"/>
  </sheets>
  <calcPr calcId="145621"/>
</workbook>
</file>

<file path=xl/calcChain.xml><?xml version="1.0" encoding="utf-8"?>
<calcChain xmlns="http://schemas.openxmlformats.org/spreadsheetml/2006/main">
  <c r="M122" i="1" l="1"/>
  <c r="M121" i="1" l="1"/>
  <c r="I123" i="1"/>
  <c r="H123" i="1"/>
  <c r="F123" i="1"/>
  <c r="M120" i="1" l="1"/>
  <c r="M119" i="1"/>
  <c r="M118" i="1"/>
  <c r="I45" i="4"/>
  <c r="K45" i="4" s="1"/>
  <c r="I44" i="4"/>
  <c r="K44" i="4" s="1"/>
  <c r="I43" i="4"/>
  <c r="K43" i="4" s="1"/>
  <c r="I42" i="4"/>
  <c r="K42" i="4" s="1"/>
  <c r="I41" i="4"/>
  <c r="K41" i="4" s="1"/>
  <c r="J46" i="4"/>
  <c r="I46" i="4"/>
  <c r="H46" i="4"/>
  <c r="G46" i="4"/>
  <c r="F46" i="4"/>
  <c r="E46" i="4"/>
  <c r="D46" i="4"/>
  <c r="K46" i="4" l="1"/>
  <c r="M117" i="1"/>
  <c r="M116" i="1"/>
  <c r="L113" i="1"/>
  <c r="M113" i="1" s="1"/>
  <c r="J113" i="1"/>
  <c r="M115" i="1"/>
  <c r="M114" i="1"/>
  <c r="M112" i="1"/>
  <c r="M111" i="1"/>
  <c r="M109" i="1" l="1"/>
  <c r="J104" i="1"/>
  <c r="M108" i="1"/>
  <c r="M107" i="1"/>
  <c r="M106" i="1"/>
  <c r="M105" i="1"/>
  <c r="K110" i="1" l="1"/>
  <c r="M110" i="1" s="1"/>
  <c r="K104" i="1"/>
  <c r="K103" i="1"/>
  <c r="M103" i="1" s="1"/>
  <c r="K102" i="1"/>
  <c r="M102" i="1" s="1"/>
  <c r="K101" i="1"/>
  <c r="M101" i="1" s="1"/>
  <c r="K99" i="1"/>
  <c r="M99" i="1" s="1"/>
  <c r="M104" i="1" l="1"/>
  <c r="K40" i="4"/>
  <c r="I40" i="4"/>
  <c r="K98" i="1" l="1"/>
  <c r="M98" i="1" s="1"/>
  <c r="K97" i="1"/>
  <c r="M97" i="1" s="1"/>
  <c r="K96" i="1"/>
  <c r="M96" i="1" s="1"/>
  <c r="G123" i="1"/>
  <c r="K94" i="1" l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 l="1"/>
  <c r="M83" i="1" s="1"/>
  <c r="K82" i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K73" i="1"/>
  <c r="M73" i="1" s="1"/>
  <c r="K72" i="1"/>
  <c r="M72" i="1" s="1"/>
  <c r="K71" i="1"/>
  <c r="M71" i="1" s="1"/>
  <c r="M82" i="1" l="1"/>
  <c r="M74" i="1"/>
  <c r="M70" i="1" l="1"/>
  <c r="M66" i="1"/>
  <c r="K39" i="4"/>
  <c r="K38" i="4"/>
  <c r="K69" i="1"/>
  <c r="M69" i="1" s="1"/>
  <c r="K68" i="1"/>
  <c r="M68" i="1" s="1"/>
  <c r="K67" i="1"/>
  <c r="M67" i="1" s="1"/>
  <c r="K66" i="1"/>
  <c r="K65" i="1" l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L44" i="1"/>
  <c r="L123" i="1" s="1"/>
  <c r="J44" i="1"/>
  <c r="K37" i="4" l="1"/>
  <c r="I37" i="4"/>
  <c r="K44" i="1" l="1"/>
  <c r="M44" i="1" s="1"/>
  <c r="K43" i="1"/>
  <c r="M43" i="1" s="1"/>
  <c r="K42" i="1"/>
  <c r="M42" i="1" s="1"/>
  <c r="K40" i="1"/>
  <c r="M40" i="1" s="1"/>
  <c r="K39" i="1"/>
  <c r="M39" i="1" s="1"/>
  <c r="K38" i="1"/>
  <c r="M38" i="1" s="1"/>
  <c r="K36" i="4" l="1"/>
  <c r="I36" i="4"/>
  <c r="I35" i="4"/>
  <c r="K35" i="4" s="1"/>
  <c r="K36" i="1" l="1"/>
  <c r="M36" i="1" s="1"/>
  <c r="K35" i="1"/>
  <c r="M35" i="1" s="1"/>
  <c r="J34" i="1"/>
  <c r="J123" i="1" s="1"/>
  <c r="K33" i="1"/>
  <c r="M33" i="1" s="1"/>
  <c r="K34" i="1" l="1"/>
  <c r="M34" i="1" s="1"/>
  <c r="K32" i="1"/>
  <c r="M32" i="1" s="1"/>
  <c r="K27" i="1" l="1"/>
  <c r="K30" i="1"/>
  <c r="M30" i="1" s="1"/>
  <c r="K20" i="1" l="1"/>
  <c r="M20" i="1" s="1"/>
  <c r="K19" i="1"/>
  <c r="M19" i="1" s="1"/>
  <c r="I34" i="4" l="1"/>
  <c r="K3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I14" i="4"/>
  <c r="K14" i="4" s="1"/>
  <c r="M27" i="1"/>
  <c r="K37" i="1"/>
  <c r="M37" i="1" s="1"/>
  <c r="K29" i="1"/>
  <c r="M29" i="1" s="1"/>
  <c r="K28" i="1"/>
  <c r="M28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18" i="1"/>
  <c r="M18" i="1" s="1"/>
  <c r="K17" i="1"/>
  <c r="M17" i="1" s="1"/>
  <c r="K16" i="1"/>
  <c r="M16" i="1" s="1"/>
  <c r="K15" i="1"/>
  <c r="M15" i="1" s="1"/>
  <c r="K14" i="1"/>
  <c r="K13" i="1"/>
  <c r="K123" i="1" l="1"/>
  <c r="M14" i="1"/>
  <c r="M13" i="1"/>
  <c r="K15" i="4"/>
  <c r="M123" i="1" l="1"/>
</calcChain>
</file>

<file path=xl/comments1.xml><?xml version="1.0" encoding="utf-8"?>
<comments xmlns="http://schemas.openxmlformats.org/spreadsheetml/2006/main">
  <authors>
    <author>Julian Sturman</author>
  </authors>
  <commentList>
    <comment ref="H30" authorId="0">
      <text>
        <r>
          <rPr>
            <b/>
            <sz val="8"/>
            <color indexed="81"/>
            <rFont val="Tahoma"/>
            <family val="2"/>
          </rPr>
          <t>Julian Sturman:</t>
        </r>
        <r>
          <rPr>
            <sz val="8"/>
            <color indexed="81"/>
            <rFont val="Tahoma"/>
            <family val="2"/>
          </rPr>
          <t xml:space="preserve">
Donation!</t>
        </r>
      </text>
    </comment>
  </commentList>
</comments>
</file>

<file path=xl/sharedStrings.xml><?xml version="1.0" encoding="utf-8"?>
<sst xmlns="http://schemas.openxmlformats.org/spreadsheetml/2006/main" count="431" uniqueCount="241">
  <si>
    <t>Date</t>
  </si>
  <si>
    <t>Details</t>
  </si>
  <si>
    <t>Salary</t>
  </si>
  <si>
    <t>Admin</t>
  </si>
  <si>
    <t>Facilites</t>
  </si>
  <si>
    <t>Amount Excluding VAT</t>
  </si>
  <si>
    <t>VAT</t>
  </si>
  <si>
    <t>Total</t>
  </si>
  <si>
    <t>Comments</t>
  </si>
  <si>
    <t xml:space="preserve">Precept </t>
  </si>
  <si>
    <t>Interest</t>
  </si>
  <si>
    <t>Rents</t>
  </si>
  <si>
    <t>Grants</t>
  </si>
  <si>
    <t>Amount</t>
  </si>
  <si>
    <t>WDC deposit to set up bank account</t>
  </si>
  <si>
    <t>Other</t>
  </si>
  <si>
    <t>Statement Descripton</t>
  </si>
  <si>
    <t>Credit</t>
  </si>
  <si>
    <t>Waveney DC</t>
  </si>
  <si>
    <t>1/2 Annual precept</t>
  </si>
  <si>
    <t>WDC General Accoount</t>
  </si>
  <si>
    <t xml:space="preserve">Waveney </t>
  </si>
  <si>
    <t>Bank Statement Description</t>
  </si>
  <si>
    <t>Cheque</t>
  </si>
  <si>
    <t>Information Commissioners Office</t>
  </si>
  <si>
    <t>Waveney</t>
  </si>
  <si>
    <t>Service Charge</t>
  </si>
  <si>
    <t>Bank fees @ £6.25 per month (Apr to June)</t>
  </si>
  <si>
    <t>Bank Fees</t>
  </si>
  <si>
    <t>2017/18 Receipts</t>
  </si>
  <si>
    <t>2017/18 Payments</t>
  </si>
  <si>
    <t>Lowestoft Charter Trustees balance transfer</t>
  </si>
  <si>
    <t>Ref:Reim Asset Tour</t>
  </si>
  <si>
    <t>Ref:0007264221 Part 1 of 4</t>
  </si>
  <si>
    <t>Ref:0007264221 Part 2 of 4</t>
  </si>
  <si>
    <t>Ref:0007264221 Part 3 of 4</t>
  </si>
  <si>
    <t>Ref:0007264221 Part 4 of 4</t>
  </si>
  <si>
    <t>Inv 19575</t>
  </si>
  <si>
    <t>Reimburse SALC for attendance @ Broadland DC Seminar 16.6.17</t>
  </si>
  <si>
    <t>Inv19573</t>
  </si>
  <si>
    <t>Reimburse SALC for Website costs paid</t>
  </si>
  <si>
    <t>Reimbursement of Norse Contract paid April to July 2017</t>
  </si>
  <si>
    <t>Reimbursement of refreshments (Flint House) paid for by Shona Bendix</t>
  </si>
  <si>
    <t>1/2 Annual precept (second &amp; final instalment)</t>
  </si>
  <si>
    <t xml:space="preserve">Bank fees </t>
  </si>
  <si>
    <t>VAT reg no: 275366280</t>
  </si>
  <si>
    <t>Lowestoft Vision</t>
  </si>
  <si>
    <t>Bid Levy payment</t>
  </si>
  <si>
    <t xml:space="preserve">Neighbourhood Funding for Lowestoft Town Council </t>
  </si>
  <si>
    <t>B/P to: Shona Bendix</t>
  </si>
  <si>
    <t>Suffolk Preservation Society</t>
  </si>
  <si>
    <t>Membership Fee</t>
  </si>
  <si>
    <t>Suffolk Association of Local Councils</t>
  </si>
  <si>
    <t>NALC</t>
  </si>
  <si>
    <t>The Royal British Legion Poppy Appeal</t>
  </si>
  <si>
    <t xml:space="preserve">Poppy Wreaths </t>
  </si>
  <si>
    <t>Larger Councils Conference 13th December Bloomsbury</t>
  </si>
  <si>
    <t>Recruitment Advertising</t>
  </si>
  <si>
    <t>Recruitment Advertising &amp; profile testing</t>
  </si>
  <si>
    <t>B/P to: James Cox</t>
  </si>
  <si>
    <t>Finance for Clerks training 29/11/2017 &amp; Contracts &amp; Procurment training 28/11/2017 Inv.19879</t>
  </si>
  <si>
    <t>Laptop/McAfee/Office Home purchase from Currys</t>
  </si>
  <si>
    <t>Delivery charge for Laptop/McAfee/Office Home purchase from Currys</t>
  </si>
  <si>
    <t>Meeting Expenses reimbursement - Shona Bendix (Sept/Oct/Nov/Dec)</t>
  </si>
  <si>
    <t>HMRC VAT Repay</t>
  </si>
  <si>
    <t>Vat repay</t>
  </si>
  <si>
    <t xml:space="preserve">unpaid cheque </t>
  </si>
  <si>
    <t>Invoice No1 to No4 paid</t>
  </si>
  <si>
    <t>Suffolk ALC</t>
  </si>
  <si>
    <t>The Bugle</t>
  </si>
  <si>
    <t>HMRC</t>
  </si>
  <si>
    <t>P30 payment</t>
  </si>
  <si>
    <t>B/P to: Sarah Foote</t>
  </si>
  <si>
    <t>B/P to: Lauren Elliott</t>
  </si>
  <si>
    <t>Invoice No. 100017,1000018,100019,100020,100024</t>
  </si>
  <si>
    <t>Invoice No.100022</t>
  </si>
  <si>
    <t>Invoice No. 100041</t>
  </si>
  <si>
    <t>Invoice No. 100023 &amp; £1k Donation</t>
  </si>
  <si>
    <t>Invoice No. 100038, Invoice No.100039</t>
  </si>
  <si>
    <t>B/P to: NABMA</t>
  </si>
  <si>
    <t xml:space="preserve">Membership Fee </t>
  </si>
  <si>
    <t>Reference</t>
  </si>
  <si>
    <t>LTC 1</t>
  </si>
  <si>
    <t>LTC 2</t>
  </si>
  <si>
    <t>LTC 3</t>
  </si>
  <si>
    <t>LTC 4</t>
  </si>
  <si>
    <t>LTC 5</t>
  </si>
  <si>
    <t>LTC 6</t>
  </si>
  <si>
    <t>LTC 7</t>
  </si>
  <si>
    <t>LTC 8</t>
  </si>
  <si>
    <t>LTC 9</t>
  </si>
  <si>
    <t>LTC 10</t>
  </si>
  <si>
    <t>LTC 11</t>
  </si>
  <si>
    <t>LTC 12</t>
  </si>
  <si>
    <t>LTC 13</t>
  </si>
  <si>
    <t>LTC 14</t>
  </si>
  <si>
    <t>LTC 15</t>
  </si>
  <si>
    <t>LTC 16</t>
  </si>
  <si>
    <t>LTC 17</t>
  </si>
  <si>
    <t>LTC 19</t>
  </si>
  <si>
    <t>LTC 20</t>
  </si>
  <si>
    <t>LTC 21</t>
  </si>
  <si>
    <t>LTC 22</t>
  </si>
  <si>
    <t>LTC 24</t>
  </si>
  <si>
    <t>LTC 25</t>
  </si>
  <si>
    <t>LTC 29</t>
  </si>
  <si>
    <t>LTC 30</t>
  </si>
  <si>
    <t>LTC 31</t>
  </si>
  <si>
    <t>B/P to Suffolk A of LC</t>
  </si>
  <si>
    <t>Unpaid cheque fee</t>
  </si>
  <si>
    <t>L TC 23</t>
  </si>
  <si>
    <t>Meeting Expenses reimbursement - Sarah Foote</t>
  </si>
  <si>
    <t>B/P to: Dick Houghton</t>
  </si>
  <si>
    <t>Reimbursement for Christmas market advertising</t>
  </si>
  <si>
    <t>bank fee</t>
  </si>
  <si>
    <t>Payment of invoice 19537  Consultancy &amp; clerking 1/4/17 to 31/10/17</t>
  </si>
  <si>
    <t>LTC 32</t>
  </si>
  <si>
    <t>50% Wreath cost Inv 0007277234</t>
  </si>
  <si>
    <t>LTC 33</t>
  </si>
  <si>
    <t>LTC 34</t>
  </si>
  <si>
    <t>LTC 35</t>
  </si>
  <si>
    <t>Reimbursement of Hotel rooms</t>
  </si>
  <si>
    <t>SLCC</t>
  </si>
  <si>
    <t>Practitioners Conference 2018</t>
  </si>
  <si>
    <t>Insurance recharge Inv.0007272831</t>
  </si>
  <si>
    <t>LTC 36</t>
  </si>
  <si>
    <t>Travel &amp; Expenses October to December</t>
  </si>
  <si>
    <t>LTC 37</t>
  </si>
  <si>
    <t>LTC 38</t>
  </si>
  <si>
    <t>LTC 39</t>
  </si>
  <si>
    <t>Invoice 0007272844</t>
  </si>
  <si>
    <t>LTC 40</t>
  </si>
  <si>
    <t>LTC 41</t>
  </si>
  <si>
    <t>Invoice 0007272459</t>
  </si>
  <si>
    <t>Invoice 0007272828</t>
  </si>
  <si>
    <t>Invoice 0007272462</t>
  </si>
  <si>
    <t>Invoice 0007272433</t>
  </si>
  <si>
    <t>Invoice 0007272815</t>
  </si>
  <si>
    <t>LTC 42</t>
  </si>
  <si>
    <t>LTC 43</t>
  </si>
  <si>
    <t>Invoice 0007272446</t>
  </si>
  <si>
    <t>Cheque No/ Transaction Number</t>
  </si>
  <si>
    <t>LTC 44</t>
  </si>
  <si>
    <t>LTC 45</t>
  </si>
  <si>
    <t>LTC 46</t>
  </si>
  <si>
    <t>LTC 47</t>
  </si>
  <si>
    <t>Invoice 0007272857</t>
  </si>
  <si>
    <t>Invoice 0007272873</t>
  </si>
  <si>
    <t>Invoice 0007272886</t>
  </si>
  <si>
    <t>LTC 48</t>
  </si>
  <si>
    <t>Invoice 0007272860</t>
  </si>
  <si>
    <t>Invoice 100052,100053,100054</t>
  </si>
  <si>
    <t>LTC 49</t>
  </si>
  <si>
    <t>121 Computer Services - data stick &amp; bag</t>
  </si>
  <si>
    <t>WH Smiths - stationery</t>
  </si>
  <si>
    <t>Morrisons - stationery</t>
  </si>
  <si>
    <t>Tesco - stationery</t>
  </si>
  <si>
    <t>Amazon - Print cartridges</t>
  </si>
  <si>
    <t>Post Office - recorded delivery item</t>
  </si>
  <si>
    <t>LTC 50</t>
  </si>
  <si>
    <t>Rymans - stationery</t>
  </si>
  <si>
    <t>Poundstretcher - stationery</t>
  </si>
  <si>
    <t>Post Office - stamps</t>
  </si>
  <si>
    <t>Tilting Sky Gift Shop - card</t>
  </si>
  <si>
    <t>Amazon - stationery</t>
  </si>
  <si>
    <t>(No VAT invoice)</t>
  </si>
  <si>
    <t>(No Vat on receipt)</t>
  </si>
  <si>
    <t>LTC 51</t>
  </si>
  <si>
    <t>Morrisons - 5/1/18 meeting expenses</t>
  </si>
  <si>
    <t>Café East - 8/1/18 - meeting expenses</t>
  </si>
  <si>
    <t>Café East - 9/1/18 - meeting expenses</t>
  </si>
  <si>
    <t>Café East - 11/1/18 - meeting expenses</t>
  </si>
  <si>
    <t>Café East - 16/1/18 - meeting expenses</t>
  </si>
  <si>
    <t>Café East - 23/1/18 - meeting expenses</t>
  </si>
  <si>
    <t>Morrisons 19/1/18 - meeting expenses</t>
  </si>
  <si>
    <t>Eats -8/2/18 - meeting expenses</t>
  </si>
  <si>
    <t>LTC 52</t>
  </si>
  <si>
    <t>B/P to: Mark Speller</t>
  </si>
  <si>
    <t>February Salary payment</t>
  </si>
  <si>
    <t xml:space="preserve">LTC 54 </t>
  </si>
  <si>
    <t>North East Suffolk Citizens Advice Bureau</t>
  </si>
  <si>
    <t>Donation</t>
  </si>
  <si>
    <t>LTC 55</t>
  </si>
  <si>
    <t>Lowestoft Porcelain Millenium 2000 Edition Hand Painted Trio</t>
  </si>
  <si>
    <t>LTC 56</t>
  </si>
  <si>
    <t>B/P to:Ian Graham</t>
  </si>
  <si>
    <t xml:space="preserve">Mayoral expenses 26/10/2017 transport </t>
  </si>
  <si>
    <t>LTC 57</t>
  </si>
  <si>
    <t>LTC 58</t>
  </si>
  <si>
    <t>March Salary payment</t>
  </si>
  <si>
    <t>B/P to:Survey Monkey</t>
  </si>
  <si>
    <t>Registration</t>
  </si>
  <si>
    <t>LTC 59</t>
  </si>
  <si>
    <t>B/P to: East Point Services Ltd</t>
  </si>
  <si>
    <t>Mobile phone &amp; landline costs 1/3/18 to 31/03/18</t>
  </si>
  <si>
    <t>Mobile phone &amp; landline costs 15/1/18 to 28/02/18</t>
  </si>
  <si>
    <t>HP Printer/security fob - one of charge</t>
  </si>
  <si>
    <t>LTC 60</t>
  </si>
  <si>
    <t>Mourning Protocol Expenditure</t>
  </si>
  <si>
    <t>Office supplies (paper)</t>
  </si>
  <si>
    <t>LTC 61</t>
  </si>
  <si>
    <t>B/P to: Lowestoft &amp; Waveney Education Services Ltd</t>
  </si>
  <si>
    <t>Mark Speller IOSH course</t>
  </si>
  <si>
    <t>LTC 62</t>
  </si>
  <si>
    <t>B/P to: Society of Local Councils</t>
  </si>
  <si>
    <t>Books</t>
  </si>
  <si>
    <t>LTC 63</t>
  </si>
  <si>
    <t>B/P to: Lowestoft Summer Festival</t>
  </si>
  <si>
    <t>Contribution to Lowestoft Summer Festival</t>
  </si>
  <si>
    <t>LTC 64</t>
  </si>
  <si>
    <t>B/P to: Waveney District Council</t>
  </si>
  <si>
    <t>Reimbursement of bank account deposit</t>
  </si>
  <si>
    <t>LTC 65</t>
  </si>
  <si>
    <t>Principal Membership upgrade</t>
  </si>
  <si>
    <t>LTC 66</t>
  </si>
  <si>
    <t>Travel &amp; Expenses 4/12/17 to 28/3/18</t>
  </si>
  <si>
    <t>LTC 67</t>
  </si>
  <si>
    <t>Meeting refreshment reimbursemement</t>
  </si>
  <si>
    <t>LTC 68</t>
  </si>
  <si>
    <t>Stationery purchase reimbursement</t>
  </si>
  <si>
    <t>LTC 69</t>
  </si>
  <si>
    <t>Training cost reimbursement (refreshments)</t>
  </si>
  <si>
    <t>LTC 70</t>
  </si>
  <si>
    <t>B/P to: Thomas Fattorini Ltd</t>
  </si>
  <si>
    <t>Mouring Rosettes &amp; Ribbon</t>
  </si>
  <si>
    <t>LTC 71</t>
  </si>
  <si>
    <t>Travel expenses to 31.3.18</t>
  </si>
  <si>
    <t>LTC 72</t>
  </si>
  <si>
    <t>LTC 73</t>
  </si>
  <si>
    <t>Folders</t>
  </si>
  <si>
    <t>Pens</t>
  </si>
  <si>
    <t>Document Wallets</t>
  </si>
  <si>
    <t>LTC 74</t>
  </si>
  <si>
    <t>B/P to: SALC</t>
  </si>
  <si>
    <t>Payroll provision</t>
  </si>
  <si>
    <t>Tenant 1 Rent</t>
  </si>
  <si>
    <t>Tenant 2 Rent</t>
  </si>
  <si>
    <t>November Salary payments</t>
  </si>
  <si>
    <t>December Salary payments</t>
  </si>
  <si>
    <t>January Salary Payments</t>
  </si>
  <si>
    <t>CILCA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</si>
</sst>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vertical="center"/>
    </xf>
    <xf numFmtId="4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1076325</xdr:colOff>
      <xdr:row>0</xdr:row>
      <xdr:rowOff>9525</xdr:rowOff>
    </xdr:from>
    <xdr:to>
      <xdr:col>10</xdr:col>
      <xdr:colOff>716915</xdr:colOff>
      <xdr:row>10</xdr:row>
      <xdr:rowOff>114935</xdr:rowOff>
    </xdr:to>
    <xdr:pic>
      <xdr:nvPicPr>
        <xdr:cNvPr id="2" name="Picture 1" descr="LTC%20logo%20square%20forma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9525"/>
          <a:ext cx="1688465" cy="2038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123825</xdr:rowOff>
    </xdr:from>
    <xdr:to>
      <xdr:col>14</xdr:col>
      <xdr:colOff>393065</xdr:colOff>
      <xdr:row>11</xdr:row>
      <xdr:rowOff>38735</xdr:rowOff>
    </xdr:to>
    <xdr:pic>
      <xdr:nvPicPr>
        <xdr:cNvPr id="2" name="Picture 1" descr="LTC%20logo%20square%20forma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23825"/>
          <a:ext cx="1688465" cy="2038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L46"/>
  <sheetViews>
    <sheetView zoomScaleNormal="100" workbookViewId="0">
      <selection activeCell="C24" sqref="C24"/>
    </sheetView>
  </sheetViews>
  <sheetFormatPr defaultRowHeight="15" x14ac:dyDescent="0.25"/>
  <cols>
    <col min="1" max="1" width="18" customWidth="1"/>
    <col min="2" max="2" width="20.5703125" bestFit="1" customWidth="1"/>
    <col min="3" max="3" width="48.42578125" customWidth="1"/>
    <col min="4" max="4" width="11.7109375" bestFit="1" customWidth="1"/>
    <col min="5" max="5" width="9.28515625" bestFit="1" customWidth="1"/>
    <col min="6" max="6" width="10.140625" bestFit="1" customWidth="1"/>
    <col min="7" max="7" width="21.5703125" bestFit="1" customWidth="1"/>
    <col min="8" max="9" width="21.42578125" customWidth="1"/>
    <col min="10" max="10" width="9.28515625" bestFit="1" customWidth="1"/>
    <col min="11" max="11" width="17.42578125" customWidth="1"/>
  </cols>
  <sheetData>
    <row r="3" spans="1:11" ht="15.75" thickBot="1" x14ac:dyDescent="0.3"/>
    <row r="4" spans="1:11" x14ac:dyDescent="0.25">
      <c r="B4" s="8" t="s">
        <v>29</v>
      </c>
      <c r="C4" s="9"/>
      <c r="D4" s="9"/>
      <c r="E4" s="9"/>
      <c r="F4" s="9"/>
      <c r="G4" s="9"/>
      <c r="H4" s="10"/>
    </row>
    <row r="5" spans="1:11" x14ac:dyDescent="0.25">
      <c r="B5" s="11"/>
      <c r="C5" s="12"/>
      <c r="D5" s="12"/>
      <c r="E5" s="12"/>
      <c r="F5" s="12"/>
      <c r="G5" s="12"/>
      <c r="H5" s="13"/>
    </row>
    <row r="6" spans="1:11" x14ac:dyDescent="0.25">
      <c r="B6" s="11"/>
      <c r="C6" s="12"/>
      <c r="D6" s="12"/>
      <c r="E6" s="12"/>
      <c r="F6" s="12"/>
      <c r="G6" s="12"/>
      <c r="H6" s="13"/>
    </row>
    <row r="7" spans="1:11" ht="15.75" thickBot="1" x14ac:dyDescent="0.3">
      <c r="B7" s="14"/>
      <c r="C7" s="15"/>
      <c r="D7" s="15"/>
      <c r="E7" s="15"/>
      <c r="F7" s="15"/>
      <c r="G7" s="15"/>
      <c r="H7" s="16"/>
    </row>
    <row r="9" spans="1:11" ht="15.75" x14ac:dyDescent="0.25">
      <c r="B9" s="6" t="s">
        <v>45</v>
      </c>
    </row>
    <row r="12" spans="1:11" x14ac:dyDescent="0.25">
      <c r="A12" s="4" t="s">
        <v>0</v>
      </c>
      <c r="B12" s="4" t="s">
        <v>16</v>
      </c>
      <c r="C12" s="4" t="s">
        <v>1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15</v>
      </c>
      <c r="I12" s="4" t="s">
        <v>5</v>
      </c>
      <c r="J12" s="4" t="s">
        <v>6</v>
      </c>
      <c r="K12" s="4" t="s">
        <v>13</v>
      </c>
    </row>
    <row r="13" spans="1:11" ht="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2">
        <v>42844</v>
      </c>
      <c r="B14" s="2" t="s">
        <v>17</v>
      </c>
      <c r="C14" t="s">
        <v>14</v>
      </c>
      <c r="D14" s="3"/>
      <c r="E14" s="3"/>
      <c r="F14" s="3"/>
      <c r="G14" s="3"/>
      <c r="H14" s="3">
        <v>500</v>
      </c>
      <c r="I14" s="3">
        <f>SUM(D14:H14)</f>
        <v>500</v>
      </c>
      <c r="J14" s="3">
        <v>0</v>
      </c>
      <c r="K14" s="3">
        <f>I14+J14</f>
        <v>500</v>
      </c>
    </row>
    <row r="15" spans="1:11" x14ac:dyDescent="0.25">
      <c r="A15" s="2">
        <v>42851</v>
      </c>
      <c r="B15" s="2" t="s">
        <v>18</v>
      </c>
      <c r="C15" t="s">
        <v>19</v>
      </c>
      <c r="D15" s="3">
        <v>696140</v>
      </c>
      <c r="E15" s="3"/>
      <c r="F15" s="3"/>
      <c r="G15" s="3"/>
      <c r="H15" s="3"/>
      <c r="I15" s="3">
        <f t="shared" ref="I15:I37" si="0">SUM(D15:H15)</f>
        <v>696140</v>
      </c>
      <c r="J15" s="3">
        <v>0</v>
      </c>
      <c r="K15" s="3">
        <f t="shared" ref="K15:K34" si="1">I15+J15</f>
        <v>696140</v>
      </c>
    </row>
    <row r="16" spans="1:11" x14ac:dyDescent="0.25">
      <c r="A16" s="2">
        <v>42863</v>
      </c>
      <c r="B16" t="s">
        <v>20</v>
      </c>
      <c r="C16" t="s">
        <v>31</v>
      </c>
      <c r="D16" s="3"/>
      <c r="E16" s="3"/>
      <c r="F16" s="3"/>
      <c r="G16" s="3"/>
      <c r="H16" s="3">
        <v>9480</v>
      </c>
      <c r="I16" s="3">
        <f t="shared" si="0"/>
        <v>9480</v>
      </c>
      <c r="J16" s="3">
        <v>0</v>
      </c>
      <c r="K16" s="3">
        <f t="shared" si="1"/>
        <v>9480</v>
      </c>
    </row>
    <row r="17" spans="1:12" x14ac:dyDescent="0.25">
      <c r="A17" s="2">
        <v>42877</v>
      </c>
      <c r="B17" t="s">
        <v>21</v>
      </c>
      <c r="C17" s="1" t="s">
        <v>235</v>
      </c>
      <c r="D17" s="3"/>
      <c r="E17" s="3"/>
      <c r="F17" s="7">
        <v>388.26</v>
      </c>
      <c r="G17" s="3"/>
      <c r="H17" s="3"/>
      <c r="I17" s="3">
        <f t="shared" si="0"/>
        <v>388.26</v>
      </c>
      <c r="J17" s="3">
        <v>0</v>
      </c>
      <c r="K17" s="3">
        <f t="shared" si="1"/>
        <v>388.26</v>
      </c>
    </row>
    <row r="18" spans="1:12" x14ac:dyDescent="0.25">
      <c r="A18" s="2">
        <v>42905</v>
      </c>
      <c r="B18" t="s">
        <v>25</v>
      </c>
      <c r="C18" s="1" t="s">
        <v>235</v>
      </c>
      <c r="D18" s="3"/>
      <c r="E18" s="3"/>
      <c r="F18" s="7">
        <v>213.16</v>
      </c>
      <c r="G18" s="3"/>
      <c r="H18" s="3"/>
      <c r="I18" s="3">
        <f t="shared" si="0"/>
        <v>213.16</v>
      </c>
      <c r="J18" s="3">
        <v>0</v>
      </c>
      <c r="K18" s="3">
        <f t="shared" si="1"/>
        <v>213.16</v>
      </c>
    </row>
    <row r="19" spans="1:12" x14ac:dyDescent="0.25">
      <c r="A19" s="2">
        <v>42933</v>
      </c>
      <c r="B19" t="s">
        <v>25</v>
      </c>
      <c r="C19" s="1" t="s">
        <v>235</v>
      </c>
      <c r="D19" s="3"/>
      <c r="E19" s="3"/>
      <c r="F19" s="7">
        <v>213.16</v>
      </c>
      <c r="G19" s="3"/>
      <c r="H19" s="3"/>
      <c r="I19" s="3">
        <f t="shared" si="0"/>
        <v>213.16</v>
      </c>
      <c r="J19" s="3">
        <v>0</v>
      </c>
      <c r="K19" s="3">
        <f t="shared" si="1"/>
        <v>213.16</v>
      </c>
    </row>
    <row r="20" spans="1:12" x14ac:dyDescent="0.25">
      <c r="A20" s="2">
        <v>42940</v>
      </c>
      <c r="C20" s="1" t="s">
        <v>236</v>
      </c>
      <c r="D20" s="3"/>
      <c r="E20" s="3"/>
      <c r="F20" s="7">
        <v>12250</v>
      </c>
      <c r="G20" s="3"/>
      <c r="H20" s="3"/>
      <c r="I20" s="3">
        <f t="shared" si="0"/>
        <v>12250</v>
      </c>
      <c r="J20" s="3">
        <v>0</v>
      </c>
      <c r="K20" s="3">
        <f t="shared" si="1"/>
        <v>12250</v>
      </c>
      <c r="L20" t="s">
        <v>67</v>
      </c>
    </row>
    <row r="21" spans="1:12" x14ac:dyDescent="0.25">
      <c r="A21" s="2">
        <v>42961</v>
      </c>
      <c r="B21" t="s">
        <v>25</v>
      </c>
      <c r="C21" s="1" t="s">
        <v>235</v>
      </c>
      <c r="D21" s="3"/>
      <c r="E21" s="3"/>
      <c r="F21" s="7">
        <v>213.16</v>
      </c>
      <c r="G21" s="3"/>
      <c r="H21" s="3"/>
      <c r="I21" s="3">
        <f t="shared" si="0"/>
        <v>213.16</v>
      </c>
      <c r="J21" s="3">
        <v>0</v>
      </c>
      <c r="K21" s="3">
        <f t="shared" si="1"/>
        <v>213.16</v>
      </c>
    </row>
    <row r="22" spans="1:12" x14ac:dyDescent="0.25">
      <c r="A22" s="2">
        <v>42985</v>
      </c>
      <c r="B22" t="s">
        <v>17</v>
      </c>
      <c r="D22" s="3"/>
      <c r="E22" s="3"/>
      <c r="F22" s="7">
        <v>2850</v>
      </c>
      <c r="G22" s="3"/>
      <c r="H22" s="3"/>
      <c r="I22" s="3">
        <f t="shared" si="0"/>
        <v>2850</v>
      </c>
      <c r="J22" s="3">
        <v>0</v>
      </c>
      <c r="K22" s="3">
        <f t="shared" si="1"/>
        <v>2850</v>
      </c>
      <c r="L22" t="s">
        <v>74</v>
      </c>
    </row>
    <row r="23" spans="1:12" x14ac:dyDescent="0.25">
      <c r="A23" s="2">
        <v>42989</v>
      </c>
      <c r="B23" t="s">
        <v>25</v>
      </c>
      <c r="C23" s="1" t="s">
        <v>235</v>
      </c>
      <c r="D23" s="3"/>
      <c r="E23" s="3"/>
      <c r="F23" s="7">
        <v>213.16</v>
      </c>
      <c r="G23" s="3"/>
      <c r="H23" s="3"/>
      <c r="I23" s="3">
        <f t="shared" si="0"/>
        <v>213.16</v>
      </c>
      <c r="J23" s="3">
        <v>0</v>
      </c>
      <c r="K23" s="3">
        <f t="shared" si="1"/>
        <v>213.16</v>
      </c>
    </row>
    <row r="24" spans="1:12" x14ac:dyDescent="0.25">
      <c r="A24" s="2">
        <v>43007</v>
      </c>
      <c r="B24" s="2" t="s">
        <v>18</v>
      </c>
      <c r="C24" t="s">
        <v>43</v>
      </c>
      <c r="D24" s="3">
        <v>696140</v>
      </c>
      <c r="E24" s="3"/>
      <c r="F24" s="3"/>
      <c r="G24" s="3"/>
      <c r="H24" s="3"/>
      <c r="I24" s="3">
        <f t="shared" si="0"/>
        <v>696140</v>
      </c>
      <c r="J24" s="3">
        <v>0</v>
      </c>
      <c r="K24" s="3">
        <f t="shared" si="1"/>
        <v>696140</v>
      </c>
    </row>
    <row r="25" spans="1:12" x14ac:dyDescent="0.25">
      <c r="A25" s="2">
        <v>43013</v>
      </c>
      <c r="B25" t="s">
        <v>17</v>
      </c>
      <c r="D25" s="3"/>
      <c r="E25" s="3"/>
      <c r="F25" s="3">
        <v>1562.5</v>
      </c>
      <c r="G25" s="3"/>
      <c r="H25" s="3"/>
      <c r="I25" s="3">
        <f t="shared" si="0"/>
        <v>1562.5</v>
      </c>
      <c r="J25" s="3">
        <v>0</v>
      </c>
      <c r="K25" s="3">
        <f t="shared" si="1"/>
        <v>1562.5</v>
      </c>
      <c r="L25" t="s">
        <v>75</v>
      </c>
    </row>
    <row r="26" spans="1:12" x14ac:dyDescent="0.25">
      <c r="A26" s="2">
        <v>43017</v>
      </c>
      <c r="B26" t="s">
        <v>18</v>
      </c>
      <c r="C26" s="1" t="s">
        <v>235</v>
      </c>
      <c r="D26" s="3"/>
      <c r="E26" s="3"/>
      <c r="F26" s="3">
        <v>213.16</v>
      </c>
      <c r="G26" s="3"/>
      <c r="H26" s="3"/>
      <c r="I26" s="3">
        <f t="shared" si="0"/>
        <v>213.16</v>
      </c>
      <c r="J26" s="3">
        <v>0</v>
      </c>
      <c r="K26" s="3">
        <f t="shared" si="1"/>
        <v>213.16</v>
      </c>
    </row>
    <row r="27" spans="1:12" x14ac:dyDescent="0.25">
      <c r="A27" s="2">
        <v>43025</v>
      </c>
      <c r="C27" t="s">
        <v>236</v>
      </c>
      <c r="D27" s="3"/>
      <c r="E27" s="3"/>
      <c r="F27" s="3">
        <v>6125</v>
      </c>
      <c r="G27" s="3"/>
      <c r="H27" s="3"/>
      <c r="I27" s="3">
        <f t="shared" si="0"/>
        <v>6125</v>
      </c>
      <c r="J27" s="3">
        <v>0</v>
      </c>
      <c r="K27" s="3">
        <f t="shared" si="1"/>
        <v>6125</v>
      </c>
      <c r="L27" t="s">
        <v>78</v>
      </c>
    </row>
    <row r="28" spans="1:12" x14ac:dyDescent="0.25">
      <c r="A28" s="2">
        <v>43035</v>
      </c>
      <c r="B28" t="s">
        <v>18</v>
      </c>
      <c r="C28" t="s">
        <v>48</v>
      </c>
      <c r="D28" s="3"/>
      <c r="E28" s="3"/>
      <c r="F28" s="3"/>
      <c r="G28" s="3"/>
      <c r="H28" s="3">
        <v>45220.7</v>
      </c>
      <c r="I28" s="3">
        <f t="shared" si="0"/>
        <v>45220.7</v>
      </c>
      <c r="J28" s="3">
        <v>0</v>
      </c>
      <c r="K28" s="3">
        <f t="shared" si="1"/>
        <v>45220.7</v>
      </c>
    </row>
    <row r="29" spans="1:12" x14ac:dyDescent="0.25">
      <c r="A29" s="2">
        <v>43045</v>
      </c>
      <c r="B29" t="s">
        <v>18</v>
      </c>
      <c r="C29" s="1" t="s">
        <v>235</v>
      </c>
      <c r="D29" s="3"/>
      <c r="E29" s="3"/>
      <c r="F29" s="3">
        <v>213.16</v>
      </c>
      <c r="G29" s="3"/>
      <c r="H29" s="3"/>
      <c r="I29" s="3">
        <f t="shared" si="0"/>
        <v>213.16</v>
      </c>
      <c r="J29" s="3">
        <v>0</v>
      </c>
      <c r="K29" s="3">
        <f t="shared" si="1"/>
        <v>213.16</v>
      </c>
    </row>
    <row r="30" spans="1:12" x14ac:dyDescent="0.25">
      <c r="A30" s="2">
        <v>43046</v>
      </c>
      <c r="B30" t="s">
        <v>17</v>
      </c>
      <c r="D30" s="3"/>
      <c r="E30" s="3"/>
      <c r="F30" s="3">
        <v>775</v>
      </c>
      <c r="G30" s="3"/>
      <c r="H30" s="3">
        <v>1000</v>
      </c>
      <c r="I30" s="3">
        <f t="shared" si="0"/>
        <v>1775</v>
      </c>
      <c r="J30" s="3">
        <v>0</v>
      </c>
      <c r="K30" s="3">
        <f t="shared" si="1"/>
        <v>1775</v>
      </c>
      <c r="L30" t="s">
        <v>76</v>
      </c>
    </row>
    <row r="31" spans="1:12" x14ac:dyDescent="0.25">
      <c r="A31" s="2">
        <v>43073</v>
      </c>
      <c r="B31" t="s">
        <v>18</v>
      </c>
      <c r="C31" s="1" t="s">
        <v>235</v>
      </c>
      <c r="D31" s="3"/>
      <c r="E31" s="3"/>
      <c r="F31" s="3">
        <v>213.16</v>
      </c>
      <c r="G31" s="3"/>
      <c r="H31" s="3"/>
      <c r="I31" s="3">
        <f t="shared" si="0"/>
        <v>213.16</v>
      </c>
      <c r="J31" s="3">
        <v>0</v>
      </c>
      <c r="K31" s="3">
        <f t="shared" si="1"/>
        <v>213.16</v>
      </c>
    </row>
    <row r="32" spans="1:12" x14ac:dyDescent="0.25">
      <c r="A32" s="2">
        <v>43100</v>
      </c>
      <c r="B32" t="s">
        <v>18</v>
      </c>
      <c r="C32" s="1" t="s">
        <v>235</v>
      </c>
      <c r="D32" s="3"/>
      <c r="E32" s="3"/>
      <c r="F32" s="3">
        <v>213.16</v>
      </c>
      <c r="G32" s="3"/>
      <c r="H32" s="3"/>
      <c r="I32" s="3">
        <f t="shared" si="0"/>
        <v>213.16</v>
      </c>
      <c r="J32" s="3">
        <v>0</v>
      </c>
      <c r="K32" s="3">
        <f t="shared" si="1"/>
        <v>213.16</v>
      </c>
    </row>
    <row r="33" spans="1:12" x14ac:dyDescent="0.25">
      <c r="A33" s="2">
        <v>43108</v>
      </c>
      <c r="B33" t="s">
        <v>64</v>
      </c>
      <c r="C33" s="1" t="s">
        <v>65</v>
      </c>
      <c r="D33" s="3"/>
      <c r="E33" s="3"/>
      <c r="F33" s="3"/>
      <c r="G33" s="3"/>
      <c r="H33" s="3">
        <v>89618.8</v>
      </c>
      <c r="I33" s="3">
        <f t="shared" si="0"/>
        <v>89618.8</v>
      </c>
      <c r="J33" s="3">
        <v>0</v>
      </c>
      <c r="K33" s="3">
        <f t="shared" si="1"/>
        <v>89618.8</v>
      </c>
    </row>
    <row r="34" spans="1:12" x14ac:dyDescent="0.25">
      <c r="A34" s="2">
        <v>43117</v>
      </c>
      <c r="B34" t="s">
        <v>17</v>
      </c>
      <c r="D34" s="3"/>
      <c r="E34" s="3"/>
      <c r="F34" s="3">
        <v>2187.5</v>
      </c>
      <c r="G34" s="3"/>
      <c r="H34" s="3"/>
      <c r="I34" s="3">
        <f t="shared" si="0"/>
        <v>2187.5</v>
      </c>
      <c r="J34" s="3">
        <v>0</v>
      </c>
      <c r="K34" s="3">
        <f t="shared" si="1"/>
        <v>2187.5</v>
      </c>
      <c r="L34" t="s">
        <v>77</v>
      </c>
    </row>
    <row r="35" spans="1:12" x14ac:dyDescent="0.25">
      <c r="A35" s="2">
        <v>43118</v>
      </c>
      <c r="B35" t="s">
        <v>66</v>
      </c>
      <c r="C35" s="1"/>
      <c r="D35" s="3"/>
      <c r="E35" s="3"/>
      <c r="F35" s="3">
        <v>-1562.5</v>
      </c>
      <c r="G35" s="3"/>
      <c r="H35" s="3"/>
      <c r="I35" s="3">
        <f t="shared" si="0"/>
        <v>-1562.5</v>
      </c>
      <c r="J35" s="3">
        <v>0</v>
      </c>
      <c r="K35" s="3">
        <f t="shared" ref="K35" si="2">I35+J35</f>
        <v>-1562.5</v>
      </c>
    </row>
    <row r="36" spans="1:12" x14ac:dyDescent="0.25">
      <c r="A36" s="2">
        <v>43118</v>
      </c>
      <c r="B36" t="s">
        <v>66</v>
      </c>
      <c r="C36" s="1"/>
      <c r="D36" s="3"/>
      <c r="E36" s="3"/>
      <c r="F36" s="3">
        <v>1562.5</v>
      </c>
      <c r="G36" s="3"/>
      <c r="H36" s="3"/>
      <c r="I36" s="3">
        <f t="shared" si="0"/>
        <v>1562.5</v>
      </c>
      <c r="J36" s="3">
        <v>0</v>
      </c>
      <c r="K36" s="3">
        <f t="shared" ref="K36:K40" si="3">I36+J36</f>
        <v>1562.5</v>
      </c>
    </row>
    <row r="37" spans="1:12" x14ac:dyDescent="0.25">
      <c r="A37" s="2">
        <v>43129</v>
      </c>
      <c r="B37" t="s">
        <v>18</v>
      </c>
      <c r="C37" s="1" t="s">
        <v>235</v>
      </c>
      <c r="D37" s="3"/>
      <c r="E37" s="3"/>
      <c r="F37" s="3">
        <v>213.16</v>
      </c>
      <c r="G37" s="3"/>
      <c r="H37" s="3"/>
      <c r="I37" s="3">
        <f t="shared" si="0"/>
        <v>213.16</v>
      </c>
      <c r="J37" s="3">
        <v>0</v>
      </c>
      <c r="K37" s="3">
        <f t="shared" si="3"/>
        <v>213.16</v>
      </c>
    </row>
    <row r="38" spans="1:12" x14ac:dyDescent="0.25">
      <c r="A38" s="2">
        <v>43144</v>
      </c>
      <c r="B38" t="s">
        <v>64</v>
      </c>
      <c r="C38" s="1" t="s">
        <v>65</v>
      </c>
      <c r="D38" s="3"/>
      <c r="E38" s="3"/>
      <c r="F38" s="3"/>
      <c r="G38" s="3"/>
      <c r="H38" s="3">
        <v>24197.64</v>
      </c>
      <c r="I38" s="3">
        <v>24197.64</v>
      </c>
      <c r="J38" s="3">
        <v>0</v>
      </c>
      <c r="K38" s="3">
        <f t="shared" si="3"/>
        <v>24197.64</v>
      </c>
    </row>
    <row r="39" spans="1:12" x14ac:dyDescent="0.25">
      <c r="A39" s="2">
        <v>43147</v>
      </c>
      <c r="B39" t="s">
        <v>18</v>
      </c>
      <c r="C39" s="5" t="s">
        <v>151</v>
      </c>
      <c r="D39" s="3"/>
      <c r="E39" s="3"/>
      <c r="F39" s="3"/>
      <c r="G39" s="3"/>
      <c r="H39" s="3">
        <v>29165.97</v>
      </c>
      <c r="I39" s="3">
        <v>29165.97</v>
      </c>
      <c r="J39" s="3">
        <v>0</v>
      </c>
      <c r="K39" s="3">
        <f t="shared" si="3"/>
        <v>29165.97</v>
      </c>
    </row>
    <row r="40" spans="1:12" x14ac:dyDescent="0.25">
      <c r="A40" s="2">
        <v>43157</v>
      </c>
      <c r="B40" t="s">
        <v>18</v>
      </c>
      <c r="C40" s="1" t="s">
        <v>235</v>
      </c>
      <c r="D40" s="3"/>
      <c r="E40" s="3"/>
      <c r="F40" s="3">
        <v>213.16</v>
      </c>
      <c r="G40" s="3"/>
      <c r="H40" s="3"/>
      <c r="I40" s="3">
        <f t="shared" ref="I40:I45" si="4">SUM(D40:H40)</f>
        <v>213.16</v>
      </c>
      <c r="J40" s="3">
        <v>0</v>
      </c>
      <c r="K40" s="3">
        <f t="shared" si="3"/>
        <v>213.16</v>
      </c>
    </row>
    <row r="41" spans="1:12" x14ac:dyDescent="0.25">
      <c r="A41" s="2">
        <v>43178</v>
      </c>
      <c r="C41" s="1" t="s">
        <v>236</v>
      </c>
      <c r="D41" s="3"/>
      <c r="E41" s="3"/>
      <c r="F41" s="3">
        <v>6125</v>
      </c>
      <c r="G41" s="3"/>
      <c r="H41" s="3"/>
      <c r="I41" s="3">
        <f t="shared" si="4"/>
        <v>6125</v>
      </c>
      <c r="J41" s="3">
        <v>0</v>
      </c>
      <c r="K41" s="3">
        <f t="shared" ref="K41:K45" si="5">I41+J41</f>
        <v>6125</v>
      </c>
    </row>
    <row r="42" spans="1:12" x14ac:dyDescent="0.25">
      <c r="A42" s="2">
        <v>43185</v>
      </c>
      <c r="B42" t="s">
        <v>18</v>
      </c>
      <c r="C42" s="1" t="s">
        <v>235</v>
      </c>
      <c r="D42" s="3"/>
      <c r="E42" s="3"/>
      <c r="F42" s="3">
        <v>213.16</v>
      </c>
      <c r="G42" s="3"/>
      <c r="H42" s="3"/>
      <c r="I42" s="3">
        <f t="shared" si="4"/>
        <v>213.16</v>
      </c>
      <c r="J42" s="3">
        <v>0</v>
      </c>
      <c r="K42" s="3">
        <f t="shared" si="5"/>
        <v>213.16</v>
      </c>
    </row>
    <row r="43" spans="1:12" x14ac:dyDescent="0.25">
      <c r="A43" s="2"/>
      <c r="C43" s="1"/>
      <c r="D43" s="3"/>
      <c r="E43" s="3"/>
      <c r="F43" s="3"/>
      <c r="G43" s="3"/>
      <c r="H43" s="3"/>
      <c r="I43" s="3">
        <f t="shared" si="4"/>
        <v>0</v>
      </c>
      <c r="J43" s="3">
        <v>0</v>
      </c>
      <c r="K43" s="3">
        <f t="shared" si="5"/>
        <v>0</v>
      </c>
    </row>
    <row r="44" spans="1:12" x14ac:dyDescent="0.25">
      <c r="A44" s="2"/>
      <c r="C44" s="1"/>
      <c r="D44" s="3"/>
      <c r="E44" s="3"/>
      <c r="F44" s="3"/>
      <c r="G44" s="3"/>
      <c r="H44" s="3"/>
      <c r="I44" s="3">
        <f t="shared" si="4"/>
        <v>0</v>
      </c>
      <c r="J44" s="3">
        <v>0</v>
      </c>
      <c r="K44" s="3">
        <f t="shared" si="5"/>
        <v>0</v>
      </c>
    </row>
    <row r="45" spans="1:12" x14ac:dyDescent="0.25">
      <c r="A45" s="2"/>
      <c r="C45" s="1"/>
      <c r="D45" s="3"/>
      <c r="E45" s="3"/>
      <c r="F45" s="3"/>
      <c r="G45" s="3"/>
      <c r="H45" s="3"/>
      <c r="I45" s="3">
        <f t="shared" si="4"/>
        <v>0</v>
      </c>
      <c r="J45" s="3">
        <v>0</v>
      </c>
      <c r="K45" s="3">
        <f t="shared" si="5"/>
        <v>0</v>
      </c>
    </row>
    <row r="46" spans="1:12" x14ac:dyDescent="0.25">
      <c r="A46" t="s">
        <v>7</v>
      </c>
      <c r="D46" s="3">
        <f>SUM(D14:D45)</f>
        <v>1392280</v>
      </c>
      <c r="E46" s="3">
        <f t="shared" ref="E46:K46" si="6">SUM(E14:E45)</f>
        <v>0</v>
      </c>
      <c r="F46" s="3">
        <f t="shared" si="6"/>
        <v>34608.020000000004</v>
      </c>
      <c r="G46" s="3">
        <f t="shared" si="6"/>
        <v>0</v>
      </c>
      <c r="H46" s="3">
        <f t="shared" si="6"/>
        <v>199183.11000000002</v>
      </c>
      <c r="I46" s="3">
        <f t="shared" si="6"/>
        <v>1626071.1299999994</v>
      </c>
      <c r="J46" s="3">
        <f t="shared" si="6"/>
        <v>0</v>
      </c>
      <c r="K46" s="3">
        <f t="shared" si="6"/>
        <v>1626071.1299999994</v>
      </c>
    </row>
  </sheetData>
  <mergeCells count="1">
    <mergeCell ref="B4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N131"/>
  <sheetViews>
    <sheetView tabSelected="1" topLeftCell="A21" zoomScale="85" zoomScaleNormal="85" workbookViewId="0">
      <selection activeCell="G37" sqref="G37"/>
    </sheetView>
  </sheetViews>
  <sheetFormatPr defaultRowHeight="15" x14ac:dyDescent="0.25"/>
  <cols>
    <col min="2" max="2" width="10.5703125" customWidth="1"/>
    <col min="3" max="3" width="10.85546875" customWidth="1"/>
    <col min="4" max="4" width="37.5703125" customWidth="1"/>
    <col min="5" max="5" width="65" customWidth="1"/>
    <col min="9" max="9" width="9.85546875" bestFit="1" customWidth="1"/>
    <col min="10" max="10" width="11.7109375" bestFit="1" customWidth="1"/>
    <col min="11" max="11" width="21.42578125" bestFit="1" customWidth="1"/>
    <col min="13" max="13" width="10.140625" bestFit="1" customWidth="1"/>
    <col min="14" max="14" width="10.5703125" bestFit="1" customWidth="1"/>
  </cols>
  <sheetData>
    <row r="3" spans="1:14" ht="15.75" thickBot="1" x14ac:dyDescent="0.3"/>
    <row r="4" spans="1:14" x14ac:dyDescent="0.25">
      <c r="C4" s="8" t="s">
        <v>30</v>
      </c>
      <c r="D4" s="17"/>
      <c r="E4" s="17"/>
      <c r="F4" s="17"/>
      <c r="G4" s="17"/>
      <c r="H4" s="17"/>
      <c r="I4" s="17"/>
      <c r="J4" s="17"/>
      <c r="K4" s="18"/>
    </row>
    <row r="5" spans="1:14" x14ac:dyDescent="0.25">
      <c r="C5" s="19"/>
      <c r="D5" s="20"/>
      <c r="E5" s="20"/>
      <c r="F5" s="20"/>
      <c r="G5" s="20"/>
      <c r="H5" s="20"/>
      <c r="I5" s="20"/>
      <c r="J5" s="20"/>
      <c r="K5" s="21"/>
    </row>
    <row r="6" spans="1:14" x14ac:dyDescent="0.25">
      <c r="C6" s="19"/>
      <c r="D6" s="20"/>
      <c r="E6" s="20"/>
      <c r="F6" s="20"/>
      <c r="G6" s="20"/>
      <c r="H6" s="20"/>
      <c r="I6" s="20"/>
      <c r="J6" s="20"/>
      <c r="K6" s="21"/>
    </row>
    <row r="7" spans="1:14" ht="15.75" thickBot="1" x14ac:dyDescent="0.3">
      <c r="C7" s="22"/>
      <c r="D7" s="23"/>
      <c r="E7" s="23"/>
      <c r="F7" s="23"/>
      <c r="G7" s="23"/>
      <c r="H7" s="23"/>
      <c r="I7" s="23"/>
      <c r="J7" s="23"/>
      <c r="K7" s="24"/>
    </row>
    <row r="9" spans="1:14" ht="15.75" x14ac:dyDescent="0.25">
      <c r="C9" s="6" t="s">
        <v>45</v>
      </c>
    </row>
    <row r="12" spans="1:14" ht="60" x14ac:dyDescent="0.25">
      <c r="A12" t="s">
        <v>81</v>
      </c>
      <c r="B12" t="s">
        <v>0</v>
      </c>
      <c r="C12" s="1" t="s">
        <v>141</v>
      </c>
      <c r="D12" s="1" t="s">
        <v>22</v>
      </c>
      <c r="E12" t="s">
        <v>1</v>
      </c>
      <c r="F12" t="s">
        <v>2</v>
      </c>
      <c r="G12" t="s">
        <v>3</v>
      </c>
      <c r="H12" t="s">
        <v>4</v>
      </c>
      <c r="I12" t="s">
        <v>28</v>
      </c>
      <c r="J12" t="s">
        <v>15</v>
      </c>
      <c r="K12" t="s">
        <v>5</v>
      </c>
      <c r="L12" t="s">
        <v>6</v>
      </c>
      <c r="M12" t="s">
        <v>7</v>
      </c>
      <c r="N12" t="s">
        <v>8</v>
      </c>
    </row>
    <row r="13" spans="1:14" x14ac:dyDescent="0.25">
      <c r="A13" t="s">
        <v>82</v>
      </c>
      <c r="B13" s="2">
        <v>42877</v>
      </c>
      <c r="C13">
        <v>300001</v>
      </c>
      <c r="D13" t="s">
        <v>23</v>
      </c>
      <c r="E13" t="s">
        <v>24</v>
      </c>
      <c r="F13" s="3"/>
      <c r="G13" s="3"/>
      <c r="H13" s="3"/>
      <c r="I13" s="3"/>
      <c r="J13" s="3">
        <v>35</v>
      </c>
      <c r="K13" s="3">
        <f>SUM(F13:J13)</f>
        <v>35</v>
      </c>
      <c r="L13" s="3">
        <v>0</v>
      </c>
      <c r="M13" s="3">
        <f>K13+L13</f>
        <v>35</v>
      </c>
    </row>
    <row r="14" spans="1:14" x14ac:dyDescent="0.25">
      <c r="A14" t="s">
        <v>114</v>
      </c>
      <c r="B14" s="2">
        <v>42916</v>
      </c>
      <c r="D14" t="s">
        <v>26</v>
      </c>
      <c r="E14" t="s">
        <v>27</v>
      </c>
      <c r="F14" s="3"/>
      <c r="G14" s="3"/>
      <c r="H14" s="3"/>
      <c r="I14" s="3">
        <v>18.75</v>
      </c>
      <c r="J14" s="3"/>
      <c r="K14" s="3">
        <f t="shared" ref="K14:K37" si="0">SUM(F14:J14)</f>
        <v>18.75</v>
      </c>
      <c r="L14" s="3">
        <v>0</v>
      </c>
      <c r="M14" s="3">
        <f t="shared" ref="M14:M37" si="1">K14+L14</f>
        <v>18.75</v>
      </c>
    </row>
    <row r="15" spans="1:14" x14ac:dyDescent="0.25">
      <c r="A15" t="s">
        <v>83</v>
      </c>
      <c r="B15" s="2">
        <v>42984</v>
      </c>
      <c r="D15" t="s">
        <v>108</v>
      </c>
      <c r="E15" t="s">
        <v>115</v>
      </c>
      <c r="F15" s="3">
        <v>21875</v>
      </c>
      <c r="G15" s="3"/>
      <c r="H15" s="3"/>
      <c r="I15" s="3"/>
      <c r="J15" s="3"/>
      <c r="K15" s="3">
        <f t="shared" si="0"/>
        <v>21875</v>
      </c>
      <c r="L15" s="3">
        <v>4375</v>
      </c>
      <c r="M15" s="3">
        <f t="shared" si="1"/>
        <v>26250</v>
      </c>
    </row>
    <row r="16" spans="1:14" x14ac:dyDescent="0.25">
      <c r="A16" t="s">
        <v>84</v>
      </c>
      <c r="B16" s="2">
        <v>42984</v>
      </c>
      <c r="D16" t="s">
        <v>32</v>
      </c>
      <c r="E16" t="s">
        <v>42</v>
      </c>
      <c r="F16" s="3"/>
      <c r="G16" s="3"/>
      <c r="H16" s="3"/>
      <c r="I16" s="3"/>
      <c r="J16" s="3">
        <v>55.15</v>
      </c>
      <c r="K16" s="3">
        <f t="shared" si="0"/>
        <v>55.15</v>
      </c>
      <c r="L16" s="3"/>
      <c r="M16" s="3">
        <f t="shared" si="1"/>
        <v>55.15</v>
      </c>
    </row>
    <row r="17" spans="1:13" x14ac:dyDescent="0.25">
      <c r="A17" t="s">
        <v>85</v>
      </c>
      <c r="B17" s="2">
        <v>42984</v>
      </c>
      <c r="D17" t="s">
        <v>33</v>
      </c>
      <c r="E17" t="s">
        <v>41</v>
      </c>
      <c r="F17" s="3"/>
      <c r="G17" s="3"/>
      <c r="H17" s="3"/>
      <c r="I17" s="3"/>
      <c r="J17" s="3">
        <v>100000</v>
      </c>
      <c r="K17" s="3">
        <f t="shared" si="0"/>
        <v>100000</v>
      </c>
      <c r="L17" s="3"/>
      <c r="M17" s="3">
        <f t="shared" si="1"/>
        <v>100000</v>
      </c>
    </row>
    <row r="18" spans="1:13" x14ac:dyDescent="0.25">
      <c r="A18" t="s">
        <v>86</v>
      </c>
      <c r="B18" s="2">
        <v>42985</v>
      </c>
      <c r="D18" t="s">
        <v>34</v>
      </c>
      <c r="E18" t="s">
        <v>41</v>
      </c>
      <c r="F18" s="3"/>
      <c r="G18" s="3"/>
      <c r="H18" s="3"/>
      <c r="I18" s="3"/>
      <c r="J18" s="3">
        <v>100000</v>
      </c>
      <c r="K18" s="3">
        <f t="shared" si="0"/>
        <v>100000</v>
      </c>
      <c r="L18" s="3"/>
      <c r="M18" s="3">
        <f t="shared" si="1"/>
        <v>100000</v>
      </c>
    </row>
    <row r="19" spans="1:13" x14ac:dyDescent="0.25">
      <c r="A19" t="s">
        <v>87</v>
      </c>
      <c r="B19" s="2">
        <v>42985</v>
      </c>
      <c r="D19" t="s">
        <v>37</v>
      </c>
      <c r="E19" t="s">
        <v>38</v>
      </c>
      <c r="F19" s="3"/>
      <c r="G19" s="3"/>
      <c r="H19" s="3"/>
      <c r="I19" s="3"/>
      <c r="J19" s="3">
        <v>320</v>
      </c>
      <c r="K19" s="3">
        <f t="shared" ref="K19:K20" si="2">SUM(F19:J19)</f>
        <v>320</v>
      </c>
      <c r="L19" s="3"/>
      <c r="M19" s="3">
        <f t="shared" ref="M19:M20" si="3">K19+L19</f>
        <v>320</v>
      </c>
    </row>
    <row r="20" spans="1:13" x14ac:dyDescent="0.25">
      <c r="A20" t="s">
        <v>88</v>
      </c>
      <c r="B20" s="2">
        <v>42985</v>
      </c>
      <c r="D20" t="s">
        <v>39</v>
      </c>
      <c r="E20" t="s">
        <v>40</v>
      </c>
      <c r="F20" s="3"/>
      <c r="G20" s="3"/>
      <c r="H20" s="3"/>
      <c r="I20" s="3"/>
      <c r="J20" s="3">
        <v>225</v>
      </c>
      <c r="K20" s="3">
        <f t="shared" si="2"/>
        <v>225</v>
      </c>
      <c r="L20" s="3"/>
      <c r="M20" s="3">
        <f t="shared" si="3"/>
        <v>225</v>
      </c>
    </row>
    <row r="21" spans="1:13" x14ac:dyDescent="0.25">
      <c r="A21" t="s">
        <v>89</v>
      </c>
      <c r="B21" s="2">
        <v>42986</v>
      </c>
      <c r="D21" t="s">
        <v>35</v>
      </c>
      <c r="E21" t="s">
        <v>41</v>
      </c>
      <c r="F21" s="3"/>
      <c r="G21" s="3"/>
      <c r="H21" s="3"/>
      <c r="I21" s="3"/>
      <c r="J21" s="3">
        <v>100000</v>
      </c>
      <c r="K21" s="3">
        <f t="shared" si="0"/>
        <v>100000</v>
      </c>
      <c r="L21" s="3"/>
      <c r="M21" s="3">
        <f t="shared" si="1"/>
        <v>100000</v>
      </c>
    </row>
    <row r="22" spans="1:13" x14ac:dyDescent="0.25">
      <c r="A22" t="s">
        <v>90</v>
      </c>
      <c r="B22" s="2">
        <v>42989</v>
      </c>
      <c r="D22" t="s">
        <v>36</v>
      </c>
      <c r="E22" t="s">
        <v>41</v>
      </c>
      <c r="F22" s="3"/>
      <c r="G22" s="3"/>
      <c r="H22" s="3"/>
      <c r="I22" s="3"/>
      <c r="J22" s="3">
        <v>16800</v>
      </c>
      <c r="K22" s="3">
        <f t="shared" si="0"/>
        <v>16800</v>
      </c>
      <c r="L22" s="3"/>
      <c r="M22" s="3">
        <f t="shared" si="1"/>
        <v>16800</v>
      </c>
    </row>
    <row r="23" spans="1:13" x14ac:dyDescent="0.25">
      <c r="A23" t="s">
        <v>114</v>
      </c>
      <c r="B23" s="2">
        <v>43008</v>
      </c>
      <c r="D23" t="s">
        <v>26</v>
      </c>
      <c r="E23" t="s">
        <v>44</v>
      </c>
      <c r="F23" s="3"/>
      <c r="G23" s="3"/>
      <c r="H23" s="3"/>
      <c r="I23" s="3">
        <v>18.600000000000001</v>
      </c>
      <c r="J23" s="3"/>
      <c r="K23" s="3">
        <f t="shared" si="0"/>
        <v>18.600000000000001</v>
      </c>
      <c r="L23" s="3"/>
      <c r="M23" s="3">
        <f t="shared" si="1"/>
        <v>18.600000000000001</v>
      </c>
    </row>
    <row r="24" spans="1:13" x14ac:dyDescent="0.25">
      <c r="A24" t="s">
        <v>91</v>
      </c>
      <c r="B24" s="2">
        <v>43011</v>
      </c>
      <c r="D24" t="s">
        <v>46</v>
      </c>
      <c r="E24" t="s">
        <v>47</v>
      </c>
      <c r="F24" s="3"/>
      <c r="G24" s="3"/>
      <c r="H24" s="3"/>
      <c r="I24" s="3"/>
      <c r="J24" s="3">
        <v>1530</v>
      </c>
      <c r="K24" s="3">
        <f t="shared" si="0"/>
        <v>1530</v>
      </c>
      <c r="L24" s="3"/>
      <c r="M24" s="3">
        <f t="shared" si="1"/>
        <v>1530</v>
      </c>
    </row>
    <row r="25" spans="1:13" x14ac:dyDescent="0.25">
      <c r="A25" t="s">
        <v>92</v>
      </c>
      <c r="B25" s="2">
        <v>43063</v>
      </c>
      <c r="D25" t="s">
        <v>2</v>
      </c>
      <c r="E25" t="s">
        <v>237</v>
      </c>
      <c r="F25" s="3">
        <v>3237.7</v>
      </c>
      <c r="G25" s="3"/>
      <c r="H25" s="3"/>
      <c r="I25" s="3"/>
      <c r="J25" s="3"/>
      <c r="K25" s="3">
        <f t="shared" si="0"/>
        <v>3237.7</v>
      </c>
      <c r="L25" s="3"/>
      <c r="M25" s="3">
        <f t="shared" si="1"/>
        <v>3237.7</v>
      </c>
    </row>
    <row r="26" spans="1:13" x14ac:dyDescent="0.25">
      <c r="A26" t="s">
        <v>93</v>
      </c>
      <c r="B26" s="2">
        <v>43070</v>
      </c>
      <c r="D26" t="s">
        <v>50</v>
      </c>
      <c r="E26" t="s">
        <v>51</v>
      </c>
      <c r="F26" s="3"/>
      <c r="G26" s="3"/>
      <c r="H26" s="3"/>
      <c r="I26" s="3"/>
      <c r="J26" s="3">
        <v>30</v>
      </c>
      <c r="K26" s="3">
        <f t="shared" si="0"/>
        <v>30</v>
      </c>
      <c r="L26" s="3"/>
      <c r="M26" s="3">
        <f t="shared" si="1"/>
        <v>30</v>
      </c>
    </row>
    <row r="27" spans="1:13" x14ac:dyDescent="0.25">
      <c r="A27" t="s">
        <v>94</v>
      </c>
      <c r="B27" s="2">
        <v>43070</v>
      </c>
      <c r="D27" t="s">
        <v>52</v>
      </c>
      <c r="E27" t="s">
        <v>57</v>
      </c>
      <c r="F27" s="3"/>
      <c r="G27" s="3"/>
      <c r="H27" s="3"/>
      <c r="I27" s="3"/>
      <c r="J27" s="3">
        <v>1647.59</v>
      </c>
      <c r="K27" s="3">
        <f t="shared" si="0"/>
        <v>1647.59</v>
      </c>
      <c r="L27" s="3">
        <v>312</v>
      </c>
      <c r="M27" s="3">
        <f t="shared" si="1"/>
        <v>1959.59</v>
      </c>
    </row>
    <row r="28" spans="1:13" x14ac:dyDescent="0.25">
      <c r="A28" t="s">
        <v>95</v>
      </c>
      <c r="B28" s="2">
        <v>43070</v>
      </c>
      <c r="D28" t="s">
        <v>18</v>
      </c>
      <c r="E28" t="s">
        <v>58</v>
      </c>
      <c r="F28" s="3"/>
      <c r="G28" s="3"/>
      <c r="H28" s="3"/>
      <c r="I28" s="3"/>
      <c r="J28" s="3">
        <v>1061.4000000000001</v>
      </c>
      <c r="K28" s="3">
        <f t="shared" si="0"/>
        <v>1061.4000000000001</v>
      </c>
      <c r="L28" s="3">
        <v>212.28</v>
      </c>
      <c r="M28" s="3">
        <f t="shared" si="1"/>
        <v>1273.68</v>
      </c>
    </row>
    <row r="29" spans="1:13" x14ac:dyDescent="0.25">
      <c r="A29" t="s">
        <v>96</v>
      </c>
      <c r="B29" s="2">
        <v>43074</v>
      </c>
      <c r="D29" t="s">
        <v>53</v>
      </c>
      <c r="E29" t="s">
        <v>56</v>
      </c>
      <c r="F29" s="3"/>
      <c r="G29" s="3"/>
      <c r="H29" s="3"/>
      <c r="I29" s="3"/>
      <c r="J29" s="3">
        <v>420</v>
      </c>
      <c r="K29" s="3">
        <f t="shared" si="0"/>
        <v>420</v>
      </c>
      <c r="L29" s="3">
        <v>84</v>
      </c>
      <c r="M29" s="3">
        <f t="shared" si="1"/>
        <v>504</v>
      </c>
    </row>
    <row r="30" spans="1:13" x14ac:dyDescent="0.25">
      <c r="A30" t="s">
        <v>97</v>
      </c>
      <c r="B30" s="2">
        <v>43075</v>
      </c>
      <c r="C30">
        <v>300002</v>
      </c>
      <c r="D30" t="s">
        <v>54</v>
      </c>
      <c r="E30" t="s">
        <v>55</v>
      </c>
      <c r="F30" s="3"/>
      <c r="G30" s="3"/>
      <c r="H30" s="3"/>
      <c r="I30" s="3"/>
      <c r="J30" s="3">
        <v>50</v>
      </c>
      <c r="K30" s="3">
        <f t="shared" si="0"/>
        <v>50</v>
      </c>
      <c r="L30" s="3"/>
      <c r="M30" s="3">
        <f t="shared" si="1"/>
        <v>50</v>
      </c>
    </row>
    <row r="31" spans="1:13" x14ac:dyDescent="0.25">
      <c r="A31" t="s">
        <v>98</v>
      </c>
      <c r="B31" s="2">
        <v>43091</v>
      </c>
      <c r="D31" t="s">
        <v>2</v>
      </c>
      <c r="E31" t="s">
        <v>238</v>
      </c>
      <c r="F31" s="3">
        <v>4260.9699999999993</v>
      </c>
      <c r="G31" s="3"/>
      <c r="H31" s="3"/>
      <c r="I31" s="3"/>
      <c r="J31" s="3"/>
      <c r="K31" s="3">
        <v>4260.9699999999993</v>
      </c>
      <c r="L31" s="3"/>
      <c r="M31" s="3">
        <v>4260.9699999999993</v>
      </c>
    </row>
    <row r="32" spans="1:13" x14ac:dyDescent="0.25">
      <c r="A32" t="s">
        <v>114</v>
      </c>
      <c r="B32" s="2">
        <v>43100</v>
      </c>
      <c r="D32" t="s">
        <v>26</v>
      </c>
      <c r="E32" t="s">
        <v>44</v>
      </c>
      <c r="F32" s="3"/>
      <c r="G32" s="3"/>
      <c r="H32" s="3"/>
      <c r="I32" s="3">
        <v>21.45</v>
      </c>
      <c r="J32" s="3"/>
      <c r="K32" s="3">
        <f t="shared" ref="K32:K36" si="4">SUM(F32:J32)</f>
        <v>21.45</v>
      </c>
      <c r="L32" s="3"/>
      <c r="M32" s="3">
        <f t="shared" ref="M32:M36" si="5">K32+L32</f>
        <v>21.45</v>
      </c>
    </row>
    <row r="33" spans="1:13" ht="30" x14ac:dyDescent="0.25">
      <c r="A33" t="s">
        <v>99</v>
      </c>
      <c r="B33" s="2">
        <v>43103</v>
      </c>
      <c r="D33" t="s">
        <v>52</v>
      </c>
      <c r="E33" s="1" t="s">
        <v>60</v>
      </c>
      <c r="F33" s="3"/>
      <c r="G33" s="3"/>
      <c r="H33" s="3"/>
      <c r="I33" s="3"/>
      <c r="J33" s="3">
        <v>110</v>
      </c>
      <c r="K33" s="3">
        <f t="shared" si="4"/>
        <v>110</v>
      </c>
      <c r="L33" s="3">
        <v>22</v>
      </c>
      <c r="M33" s="3">
        <f t="shared" si="5"/>
        <v>132</v>
      </c>
    </row>
    <row r="34" spans="1:13" x14ac:dyDescent="0.25">
      <c r="A34" t="s">
        <v>100</v>
      </c>
      <c r="B34" s="2">
        <v>43103</v>
      </c>
      <c r="D34" t="s">
        <v>49</v>
      </c>
      <c r="E34" t="s">
        <v>61</v>
      </c>
      <c r="F34" s="3"/>
      <c r="G34" s="3"/>
      <c r="H34" s="3"/>
      <c r="I34" s="3"/>
      <c r="J34" s="3">
        <f>637.48+65.83</f>
        <v>703.31000000000006</v>
      </c>
      <c r="K34" s="3">
        <f t="shared" si="4"/>
        <v>703.31000000000006</v>
      </c>
      <c r="L34" s="3">
        <v>140.66999999999999</v>
      </c>
      <c r="M34" s="3">
        <f t="shared" si="5"/>
        <v>843.98</v>
      </c>
    </row>
    <row r="35" spans="1:13" x14ac:dyDescent="0.25">
      <c r="A35" t="s">
        <v>100</v>
      </c>
      <c r="B35" s="2">
        <v>43103</v>
      </c>
      <c r="D35" t="s">
        <v>49</v>
      </c>
      <c r="E35" t="s">
        <v>62</v>
      </c>
      <c r="F35" s="3"/>
      <c r="G35" s="3"/>
      <c r="H35" s="3"/>
      <c r="I35" s="3"/>
      <c r="J35" s="3">
        <v>9.99</v>
      </c>
      <c r="K35" s="3">
        <f t="shared" si="4"/>
        <v>9.99</v>
      </c>
      <c r="L35" s="3">
        <v>1.99</v>
      </c>
      <c r="M35" s="3">
        <f t="shared" si="5"/>
        <v>11.98</v>
      </c>
    </row>
    <row r="36" spans="1:13" x14ac:dyDescent="0.25">
      <c r="A36" t="s">
        <v>101</v>
      </c>
      <c r="B36" s="2">
        <v>43103</v>
      </c>
      <c r="D36" t="s">
        <v>49</v>
      </c>
      <c r="E36" t="s">
        <v>63</v>
      </c>
      <c r="F36" s="3"/>
      <c r="G36" s="3"/>
      <c r="H36" s="3"/>
      <c r="I36" s="3"/>
      <c r="J36" s="3">
        <v>156.5</v>
      </c>
      <c r="K36" s="3">
        <f t="shared" si="4"/>
        <v>156.5</v>
      </c>
      <c r="L36" s="3">
        <v>0</v>
      </c>
      <c r="M36" s="3">
        <f t="shared" si="5"/>
        <v>156.5</v>
      </c>
    </row>
    <row r="37" spans="1:13" x14ac:dyDescent="0.25">
      <c r="A37" t="s">
        <v>114</v>
      </c>
      <c r="B37" s="2">
        <v>43118</v>
      </c>
      <c r="D37" t="s">
        <v>109</v>
      </c>
      <c r="F37" s="3"/>
      <c r="G37" s="3"/>
      <c r="H37" s="3"/>
      <c r="I37" s="3">
        <v>6</v>
      </c>
      <c r="J37" s="3"/>
      <c r="K37" s="3">
        <f t="shared" si="0"/>
        <v>6</v>
      </c>
      <c r="L37" s="3"/>
      <c r="M37" s="3">
        <f t="shared" si="1"/>
        <v>6</v>
      </c>
    </row>
    <row r="38" spans="1:13" x14ac:dyDescent="0.25">
      <c r="A38" t="s">
        <v>102</v>
      </c>
      <c r="B38" s="2">
        <v>43122</v>
      </c>
      <c r="D38" t="s">
        <v>68</v>
      </c>
      <c r="E38" t="s">
        <v>240</v>
      </c>
      <c r="F38" s="3"/>
      <c r="G38" s="3"/>
      <c r="H38" s="3"/>
      <c r="I38" s="3"/>
      <c r="J38" s="3">
        <v>250</v>
      </c>
      <c r="K38" s="3">
        <f t="shared" ref="K38:K44" si="6">SUM(F38:J38)</f>
        <v>250</v>
      </c>
      <c r="L38" s="3"/>
      <c r="M38" s="3">
        <f t="shared" ref="M38:M44" si="7">K38+L38</f>
        <v>250</v>
      </c>
    </row>
    <row r="39" spans="1:13" x14ac:dyDescent="0.25">
      <c r="A39" t="s">
        <v>110</v>
      </c>
      <c r="B39" s="2">
        <v>43122</v>
      </c>
      <c r="D39" t="s">
        <v>69</v>
      </c>
      <c r="F39" s="3"/>
      <c r="G39" s="3"/>
      <c r="H39" s="3"/>
      <c r="I39" s="3"/>
      <c r="J39" s="3">
        <v>1953</v>
      </c>
      <c r="K39" s="3">
        <f t="shared" si="6"/>
        <v>1953</v>
      </c>
      <c r="L39" s="3"/>
      <c r="M39" s="3">
        <f t="shared" si="7"/>
        <v>1953</v>
      </c>
    </row>
    <row r="40" spans="1:13" x14ac:dyDescent="0.25">
      <c r="A40" t="s">
        <v>103</v>
      </c>
      <c r="B40" s="2">
        <v>43122</v>
      </c>
      <c r="D40" t="s">
        <v>70</v>
      </c>
      <c r="E40" t="s">
        <v>71</v>
      </c>
      <c r="F40" s="3"/>
      <c r="G40" s="3"/>
      <c r="H40" s="3"/>
      <c r="I40" s="3"/>
      <c r="J40" s="3">
        <v>3787.42</v>
      </c>
      <c r="K40" s="3">
        <f t="shared" si="6"/>
        <v>3787.42</v>
      </c>
      <c r="L40" s="3"/>
      <c r="M40" s="3">
        <f t="shared" si="7"/>
        <v>3787.42</v>
      </c>
    </row>
    <row r="41" spans="1:13" x14ac:dyDescent="0.25">
      <c r="A41" t="s">
        <v>104</v>
      </c>
      <c r="B41" s="2">
        <v>43123</v>
      </c>
      <c r="D41" t="s">
        <v>2</v>
      </c>
      <c r="E41" t="s">
        <v>239</v>
      </c>
      <c r="F41" s="3">
        <v>5803.75</v>
      </c>
      <c r="G41" s="3"/>
      <c r="H41" s="3"/>
      <c r="I41" s="3"/>
      <c r="J41" s="3"/>
      <c r="K41" s="3">
        <v>5803.75</v>
      </c>
      <c r="L41" s="3"/>
      <c r="M41" s="3">
        <v>5803.75</v>
      </c>
    </row>
    <row r="42" spans="1:13" x14ac:dyDescent="0.25">
      <c r="A42" t="s">
        <v>105</v>
      </c>
      <c r="B42" s="2">
        <v>43125</v>
      </c>
      <c r="D42" t="s">
        <v>79</v>
      </c>
      <c r="E42" t="s">
        <v>80</v>
      </c>
      <c r="F42" s="3"/>
      <c r="G42" s="3"/>
      <c r="H42" s="3"/>
      <c r="I42" s="3"/>
      <c r="J42" s="3">
        <v>95.4</v>
      </c>
      <c r="K42" s="3">
        <f t="shared" si="6"/>
        <v>95.4</v>
      </c>
      <c r="L42" s="3"/>
      <c r="M42" s="3">
        <f t="shared" si="7"/>
        <v>95.4</v>
      </c>
    </row>
    <row r="43" spans="1:13" x14ac:dyDescent="0.25">
      <c r="A43" t="s">
        <v>106</v>
      </c>
      <c r="B43" s="2">
        <v>43136</v>
      </c>
      <c r="D43" t="s">
        <v>72</v>
      </c>
      <c r="E43" t="s">
        <v>111</v>
      </c>
      <c r="F43" s="3"/>
      <c r="G43" s="3"/>
      <c r="H43" s="3"/>
      <c r="I43" s="3"/>
      <c r="J43" s="3">
        <v>20.55</v>
      </c>
      <c r="K43" s="3">
        <f t="shared" si="6"/>
        <v>20.55</v>
      </c>
      <c r="L43" s="3"/>
      <c r="M43" s="3">
        <f t="shared" si="7"/>
        <v>20.55</v>
      </c>
    </row>
    <row r="44" spans="1:13" x14ac:dyDescent="0.25">
      <c r="A44" t="s">
        <v>107</v>
      </c>
      <c r="B44" s="2">
        <v>43140</v>
      </c>
      <c r="D44" t="s">
        <v>112</v>
      </c>
      <c r="E44" t="s">
        <v>113</v>
      </c>
      <c r="F44" s="3"/>
      <c r="G44" s="3"/>
      <c r="H44" s="3"/>
      <c r="I44" s="3"/>
      <c r="J44" s="3">
        <f>195+2.92</f>
        <v>197.92</v>
      </c>
      <c r="K44" s="3">
        <f t="shared" si="6"/>
        <v>197.92</v>
      </c>
      <c r="L44" s="3">
        <f>39+0.59</f>
        <v>39.590000000000003</v>
      </c>
      <c r="M44" s="3">
        <f t="shared" si="7"/>
        <v>237.51</v>
      </c>
    </row>
    <row r="45" spans="1:13" x14ac:dyDescent="0.25">
      <c r="A45" t="s">
        <v>107</v>
      </c>
      <c r="B45" s="2">
        <v>43140</v>
      </c>
      <c r="D45" t="s">
        <v>112</v>
      </c>
      <c r="E45" t="s">
        <v>113</v>
      </c>
      <c r="F45" s="3"/>
      <c r="G45" s="3"/>
      <c r="H45" s="3"/>
      <c r="I45" s="3"/>
      <c r="J45" s="3">
        <v>17.5</v>
      </c>
      <c r="K45" s="3">
        <f t="shared" ref="K45:K49" si="8">SUM(F45:J45)</f>
        <v>17.5</v>
      </c>
      <c r="L45" s="3">
        <v>0</v>
      </c>
      <c r="M45" s="3">
        <f t="shared" ref="M45:M49" si="9">K45+L45</f>
        <v>17.5</v>
      </c>
    </row>
    <row r="46" spans="1:13" x14ac:dyDescent="0.25">
      <c r="A46" t="s">
        <v>116</v>
      </c>
      <c r="B46" s="2">
        <v>43150</v>
      </c>
      <c r="D46" t="s">
        <v>18</v>
      </c>
      <c r="E46" t="s">
        <v>117</v>
      </c>
      <c r="F46" s="3"/>
      <c r="G46" s="3"/>
      <c r="H46" s="3"/>
      <c r="I46" s="3"/>
      <c r="J46" s="3">
        <v>25</v>
      </c>
      <c r="K46" s="3">
        <f t="shared" si="8"/>
        <v>25</v>
      </c>
      <c r="L46" s="3">
        <v>5</v>
      </c>
      <c r="M46" s="3">
        <f t="shared" si="9"/>
        <v>30</v>
      </c>
    </row>
    <row r="47" spans="1:13" x14ac:dyDescent="0.25">
      <c r="A47" t="s">
        <v>118</v>
      </c>
      <c r="B47" s="2">
        <v>43150</v>
      </c>
      <c r="D47" t="s">
        <v>49</v>
      </c>
      <c r="E47" t="s">
        <v>121</v>
      </c>
      <c r="F47" s="3"/>
      <c r="G47" s="3"/>
      <c r="H47" s="3"/>
      <c r="I47" s="3"/>
      <c r="J47" s="3">
        <v>217.8</v>
      </c>
      <c r="K47" s="3">
        <f t="shared" si="8"/>
        <v>217.8</v>
      </c>
      <c r="L47" s="3">
        <v>0</v>
      </c>
      <c r="M47" s="3">
        <f t="shared" si="9"/>
        <v>217.8</v>
      </c>
    </row>
    <row r="48" spans="1:13" x14ac:dyDescent="0.25">
      <c r="A48" t="s">
        <v>119</v>
      </c>
      <c r="B48" s="2">
        <v>43150</v>
      </c>
      <c r="D48" t="s">
        <v>122</v>
      </c>
      <c r="E48" t="s">
        <v>123</v>
      </c>
      <c r="F48" s="3"/>
      <c r="G48" s="3"/>
      <c r="H48" s="3"/>
      <c r="I48" s="3"/>
      <c r="J48" s="3">
        <v>538</v>
      </c>
      <c r="K48" s="3">
        <f t="shared" si="8"/>
        <v>538</v>
      </c>
      <c r="L48" s="3">
        <v>59.6</v>
      </c>
      <c r="M48" s="3">
        <f t="shared" si="9"/>
        <v>597.6</v>
      </c>
    </row>
    <row r="49" spans="1:13" x14ac:dyDescent="0.25">
      <c r="A49" t="s">
        <v>120</v>
      </c>
      <c r="B49" s="2">
        <v>43150</v>
      </c>
      <c r="D49" t="s">
        <v>18</v>
      </c>
      <c r="E49" t="s">
        <v>124</v>
      </c>
      <c r="F49" s="3"/>
      <c r="G49" s="3"/>
      <c r="H49" s="3"/>
      <c r="I49" s="3"/>
      <c r="J49" s="3">
        <v>26316.11</v>
      </c>
      <c r="K49" s="3">
        <f t="shared" si="8"/>
        <v>26316.11</v>
      </c>
      <c r="L49" s="3">
        <v>0</v>
      </c>
      <c r="M49" s="3">
        <f t="shared" si="9"/>
        <v>26316.11</v>
      </c>
    </row>
    <row r="50" spans="1:13" x14ac:dyDescent="0.25">
      <c r="A50" t="s">
        <v>125</v>
      </c>
      <c r="B50" s="2">
        <v>43150</v>
      </c>
      <c r="D50" t="s">
        <v>49</v>
      </c>
      <c r="E50" t="s">
        <v>126</v>
      </c>
      <c r="F50" s="3"/>
      <c r="G50" s="3"/>
      <c r="H50" s="3"/>
      <c r="I50" s="3"/>
      <c r="J50" s="3">
        <v>135.80000000000001</v>
      </c>
      <c r="K50" s="3">
        <f t="shared" ref="K50:K69" si="10">SUM(F50:J50)</f>
        <v>135.80000000000001</v>
      </c>
      <c r="L50" s="3">
        <v>0</v>
      </c>
      <c r="M50" s="3">
        <f t="shared" ref="M50" si="11">K50+L50</f>
        <v>135.80000000000001</v>
      </c>
    </row>
    <row r="51" spans="1:13" x14ac:dyDescent="0.25">
      <c r="A51" t="s">
        <v>127</v>
      </c>
      <c r="B51" s="2">
        <v>43150</v>
      </c>
      <c r="D51" t="s">
        <v>18</v>
      </c>
      <c r="E51" t="s">
        <v>130</v>
      </c>
      <c r="F51" s="3"/>
      <c r="G51" s="3"/>
      <c r="H51" s="3"/>
      <c r="I51" s="3"/>
      <c r="J51" s="3">
        <v>6119.2</v>
      </c>
      <c r="K51" s="3">
        <f t="shared" si="10"/>
        <v>6119.2</v>
      </c>
      <c r="L51" s="3">
        <v>0</v>
      </c>
      <c r="M51" s="3">
        <f t="shared" ref="M51:M111" si="12">K51+L51</f>
        <v>6119.2</v>
      </c>
    </row>
    <row r="52" spans="1:13" x14ac:dyDescent="0.25">
      <c r="A52" t="s">
        <v>128</v>
      </c>
      <c r="B52" s="2">
        <v>43150</v>
      </c>
      <c r="D52" t="s">
        <v>18</v>
      </c>
      <c r="E52" t="s">
        <v>133</v>
      </c>
      <c r="F52" s="3"/>
      <c r="G52" s="3"/>
      <c r="H52" s="3"/>
      <c r="I52" s="3"/>
      <c r="J52" s="3">
        <v>2353.5500000000002</v>
      </c>
      <c r="K52" s="3">
        <f t="shared" si="10"/>
        <v>2353.5500000000002</v>
      </c>
      <c r="L52" s="3">
        <v>470.71</v>
      </c>
      <c r="M52" s="3">
        <f t="shared" si="12"/>
        <v>2824.26</v>
      </c>
    </row>
    <row r="53" spans="1:13" x14ac:dyDescent="0.25">
      <c r="A53" t="s">
        <v>128</v>
      </c>
      <c r="B53" s="2">
        <v>43150</v>
      </c>
      <c r="D53" t="s">
        <v>18</v>
      </c>
      <c r="E53" t="s">
        <v>133</v>
      </c>
      <c r="F53" s="3"/>
      <c r="G53" s="3"/>
      <c r="H53" s="3"/>
      <c r="I53" s="3"/>
      <c r="J53" s="3">
        <v>856.92</v>
      </c>
      <c r="K53" s="3">
        <f t="shared" si="10"/>
        <v>856.92</v>
      </c>
      <c r="L53" s="3">
        <v>42.85</v>
      </c>
      <c r="M53" s="3">
        <f t="shared" si="12"/>
        <v>899.77</v>
      </c>
    </row>
    <row r="54" spans="1:13" x14ac:dyDescent="0.25">
      <c r="A54" t="s">
        <v>128</v>
      </c>
      <c r="B54" s="2">
        <v>43150</v>
      </c>
      <c r="D54" t="s">
        <v>18</v>
      </c>
      <c r="E54" t="s">
        <v>133</v>
      </c>
      <c r="F54" s="3"/>
      <c r="G54" s="3"/>
      <c r="H54" s="3"/>
      <c r="I54" s="3"/>
      <c r="J54" s="3">
        <v>480.05</v>
      </c>
      <c r="K54" s="3">
        <f t="shared" si="10"/>
        <v>480.05</v>
      </c>
      <c r="L54" s="3">
        <v>24</v>
      </c>
      <c r="M54" s="3">
        <f t="shared" si="12"/>
        <v>504.05</v>
      </c>
    </row>
    <row r="55" spans="1:13" x14ac:dyDescent="0.25">
      <c r="A55" t="s">
        <v>128</v>
      </c>
      <c r="B55" s="2">
        <v>43150</v>
      </c>
      <c r="D55" t="s">
        <v>18</v>
      </c>
      <c r="E55" t="s">
        <v>133</v>
      </c>
      <c r="F55" s="3"/>
      <c r="G55" s="3"/>
      <c r="H55" s="3"/>
      <c r="I55" s="3"/>
      <c r="J55" s="3">
        <v>2380.7800000000002</v>
      </c>
      <c r="K55" s="3">
        <f t="shared" si="10"/>
        <v>2380.7800000000002</v>
      </c>
      <c r="L55" s="3">
        <v>0</v>
      </c>
      <c r="M55" s="3">
        <f t="shared" si="12"/>
        <v>2380.7800000000002</v>
      </c>
    </row>
    <row r="56" spans="1:13" x14ac:dyDescent="0.25">
      <c r="A56" t="s">
        <v>129</v>
      </c>
      <c r="B56" s="2">
        <v>43150</v>
      </c>
      <c r="D56" t="s">
        <v>18</v>
      </c>
      <c r="E56" t="s">
        <v>134</v>
      </c>
      <c r="F56" s="3"/>
      <c r="G56" s="3"/>
      <c r="H56" s="3"/>
      <c r="I56" s="3"/>
      <c r="J56" s="3">
        <v>1561.29</v>
      </c>
      <c r="K56" s="3">
        <f t="shared" si="10"/>
        <v>1561.29</v>
      </c>
      <c r="L56" s="3">
        <v>312.26</v>
      </c>
      <c r="M56" s="3">
        <f t="shared" si="12"/>
        <v>1873.55</v>
      </c>
    </row>
    <row r="57" spans="1:13" x14ac:dyDescent="0.25">
      <c r="A57" t="s">
        <v>129</v>
      </c>
      <c r="B57" s="2">
        <v>43150</v>
      </c>
      <c r="D57" t="s">
        <v>18</v>
      </c>
      <c r="E57" t="s">
        <v>134</v>
      </c>
      <c r="F57" s="3"/>
      <c r="G57" s="3"/>
      <c r="H57" s="3"/>
      <c r="I57" s="3"/>
      <c r="J57" s="3">
        <v>730.44</v>
      </c>
      <c r="K57" s="3">
        <f t="shared" si="10"/>
        <v>730.44</v>
      </c>
      <c r="L57" s="3">
        <v>36.520000000000003</v>
      </c>
      <c r="M57" s="3">
        <f t="shared" si="12"/>
        <v>766.96</v>
      </c>
    </row>
    <row r="58" spans="1:13" x14ac:dyDescent="0.25">
      <c r="A58" t="s">
        <v>129</v>
      </c>
      <c r="B58" s="2">
        <v>43150</v>
      </c>
      <c r="D58" t="s">
        <v>18</v>
      </c>
      <c r="E58" t="s">
        <v>134</v>
      </c>
      <c r="F58" s="3"/>
      <c r="G58" s="3"/>
      <c r="H58" s="3"/>
      <c r="I58" s="3"/>
      <c r="J58" s="3">
        <v>268.39999999999998</v>
      </c>
      <c r="K58" s="3">
        <f t="shared" si="10"/>
        <v>268.39999999999998</v>
      </c>
      <c r="L58" s="3">
        <v>13.42</v>
      </c>
      <c r="M58" s="3">
        <f t="shared" si="12"/>
        <v>281.82</v>
      </c>
    </row>
    <row r="59" spans="1:13" x14ac:dyDescent="0.25">
      <c r="A59" t="s">
        <v>129</v>
      </c>
      <c r="B59" s="2">
        <v>43150</v>
      </c>
      <c r="D59" t="s">
        <v>18</v>
      </c>
      <c r="E59" t="s">
        <v>134</v>
      </c>
      <c r="F59" s="3"/>
      <c r="G59" s="3"/>
      <c r="H59" s="3"/>
      <c r="I59" s="3"/>
      <c r="J59" s="3">
        <v>2389.4299999999998</v>
      </c>
      <c r="K59" s="3">
        <f t="shared" si="10"/>
        <v>2389.4299999999998</v>
      </c>
      <c r="L59" s="3">
        <v>0</v>
      </c>
      <c r="M59" s="3">
        <f t="shared" si="12"/>
        <v>2389.4299999999998</v>
      </c>
    </row>
    <row r="60" spans="1:13" x14ac:dyDescent="0.25">
      <c r="A60" t="s">
        <v>131</v>
      </c>
      <c r="B60" s="2">
        <v>43150</v>
      </c>
      <c r="D60" t="s">
        <v>18</v>
      </c>
      <c r="E60" t="s">
        <v>135</v>
      </c>
      <c r="F60" s="3"/>
      <c r="G60" s="3"/>
      <c r="H60" s="3"/>
      <c r="I60" s="3"/>
      <c r="J60" s="3">
        <v>3035</v>
      </c>
      <c r="K60" s="3">
        <f t="shared" si="10"/>
        <v>3035</v>
      </c>
      <c r="L60" s="3">
        <v>607</v>
      </c>
      <c r="M60" s="3">
        <f t="shared" si="12"/>
        <v>3642</v>
      </c>
    </row>
    <row r="61" spans="1:13" x14ac:dyDescent="0.25">
      <c r="A61" t="s">
        <v>132</v>
      </c>
      <c r="B61" s="2">
        <v>43150</v>
      </c>
      <c r="D61" t="s">
        <v>18</v>
      </c>
      <c r="E61" t="s">
        <v>136</v>
      </c>
      <c r="F61" s="3"/>
      <c r="G61" s="3"/>
      <c r="H61" s="3"/>
      <c r="I61" s="3"/>
      <c r="J61" s="3">
        <v>1378.97</v>
      </c>
      <c r="K61" s="3">
        <f t="shared" si="10"/>
        <v>1378.97</v>
      </c>
      <c r="L61" s="3">
        <v>275.79000000000002</v>
      </c>
      <c r="M61" s="3">
        <f t="shared" si="12"/>
        <v>1654.76</v>
      </c>
    </row>
    <row r="62" spans="1:13" x14ac:dyDescent="0.25">
      <c r="A62" t="s">
        <v>138</v>
      </c>
      <c r="B62" s="2">
        <v>43150</v>
      </c>
      <c r="D62" t="s">
        <v>18</v>
      </c>
      <c r="E62" t="s">
        <v>137</v>
      </c>
      <c r="F62" s="3"/>
      <c r="G62" s="3"/>
      <c r="H62" s="3"/>
      <c r="I62" s="3"/>
      <c r="J62" s="3">
        <v>61.02</v>
      </c>
      <c r="K62" s="3">
        <f t="shared" si="10"/>
        <v>61.02</v>
      </c>
      <c r="L62" s="3">
        <v>12.2</v>
      </c>
      <c r="M62" s="3">
        <f t="shared" si="12"/>
        <v>73.22</v>
      </c>
    </row>
    <row r="63" spans="1:13" x14ac:dyDescent="0.25">
      <c r="A63" t="s">
        <v>138</v>
      </c>
      <c r="B63" s="2">
        <v>43150</v>
      </c>
      <c r="D63" t="s">
        <v>18</v>
      </c>
      <c r="E63" t="s">
        <v>137</v>
      </c>
      <c r="F63" s="3"/>
      <c r="G63" s="3"/>
      <c r="H63" s="3"/>
      <c r="I63" s="3"/>
      <c r="J63" s="3">
        <v>126.15</v>
      </c>
      <c r="K63" s="3">
        <f t="shared" si="10"/>
        <v>126.15</v>
      </c>
      <c r="L63" s="3">
        <v>6.31</v>
      </c>
      <c r="M63" s="3">
        <f t="shared" si="12"/>
        <v>132.46</v>
      </c>
    </row>
    <row r="64" spans="1:13" x14ac:dyDescent="0.25">
      <c r="A64" t="s">
        <v>138</v>
      </c>
      <c r="B64" s="2">
        <v>43150</v>
      </c>
      <c r="D64" t="s">
        <v>18</v>
      </c>
      <c r="E64" t="s">
        <v>137</v>
      </c>
      <c r="F64" s="3"/>
      <c r="G64" s="3"/>
      <c r="H64" s="3"/>
      <c r="I64" s="3"/>
      <c r="J64" s="3">
        <v>177.12</v>
      </c>
      <c r="K64" s="3">
        <f t="shared" si="10"/>
        <v>177.12</v>
      </c>
      <c r="L64" s="3">
        <v>0</v>
      </c>
      <c r="M64" s="3">
        <f t="shared" si="12"/>
        <v>177.12</v>
      </c>
    </row>
    <row r="65" spans="1:14" x14ac:dyDescent="0.25">
      <c r="A65" t="s">
        <v>139</v>
      </c>
      <c r="B65" s="2">
        <v>43150</v>
      </c>
      <c r="D65" t="s">
        <v>18</v>
      </c>
      <c r="E65" t="s">
        <v>140</v>
      </c>
      <c r="F65" s="3"/>
      <c r="G65" s="3"/>
      <c r="H65" s="3"/>
      <c r="I65" s="3"/>
      <c r="J65" s="3">
        <v>72.61</v>
      </c>
      <c r="K65" s="3">
        <f t="shared" si="10"/>
        <v>72.61</v>
      </c>
      <c r="L65" s="3">
        <v>0</v>
      </c>
      <c r="M65" s="3">
        <f t="shared" si="12"/>
        <v>72.61</v>
      </c>
    </row>
    <row r="66" spans="1:14" x14ac:dyDescent="0.25">
      <c r="A66" t="s">
        <v>142</v>
      </c>
      <c r="B66" s="2">
        <v>43151</v>
      </c>
      <c r="D66" t="s">
        <v>18</v>
      </c>
      <c r="E66" t="s">
        <v>146</v>
      </c>
      <c r="F66" s="3"/>
      <c r="G66" s="3"/>
      <c r="H66" s="3"/>
      <c r="I66" s="3"/>
      <c r="J66" s="3">
        <v>81600</v>
      </c>
      <c r="K66" s="3">
        <f t="shared" si="10"/>
        <v>81600</v>
      </c>
      <c r="L66" s="3">
        <v>0</v>
      </c>
      <c r="M66" s="3">
        <f t="shared" si="12"/>
        <v>81600</v>
      </c>
    </row>
    <row r="67" spans="1:14" x14ac:dyDescent="0.25">
      <c r="A67" t="s">
        <v>143</v>
      </c>
      <c r="B67" s="2">
        <v>43151</v>
      </c>
      <c r="D67" t="s">
        <v>18</v>
      </c>
      <c r="E67" t="s">
        <v>130</v>
      </c>
      <c r="F67" s="3"/>
      <c r="G67" s="3"/>
      <c r="H67" s="3"/>
      <c r="I67" s="3"/>
      <c r="J67" s="3">
        <v>79200</v>
      </c>
      <c r="K67" s="3">
        <f t="shared" si="10"/>
        <v>79200</v>
      </c>
      <c r="L67" s="3">
        <v>0</v>
      </c>
      <c r="M67" s="3">
        <f t="shared" si="12"/>
        <v>79200</v>
      </c>
    </row>
    <row r="68" spans="1:14" x14ac:dyDescent="0.25">
      <c r="A68" t="s">
        <v>144</v>
      </c>
      <c r="B68" s="2">
        <v>43151</v>
      </c>
      <c r="D68" t="s">
        <v>18</v>
      </c>
      <c r="E68" t="s">
        <v>147</v>
      </c>
      <c r="F68" s="3"/>
      <c r="G68" s="3"/>
      <c r="H68" s="3"/>
      <c r="I68" s="3"/>
      <c r="J68" s="3">
        <v>67200</v>
      </c>
      <c r="K68" s="3">
        <f t="shared" si="10"/>
        <v>67200</v>
      </c>
      <c r="L68" s="3">
        <v>0</v>
      </c>
      <c r="M68" s="3">
        <f t="shared" si="12"/>
        <v>67200</v>
      </c>
    </row>
    <row r="69" spans="1:14" x14ac:dyDescent="0.25">
      <c r="A69" t="s">
        <v>145</v>
      </c>
      <c r="B69" s="2">
        <v>43151</v>
      </c>
      <c r="D69" t="s">
        <v>18</v>
      </c>
      <c r="E69" t="s">
        <v>148</v>
      </c>
      <c r="F69" s="3"/>
      <c r="G69" s="3"/>
      <c r="H69" s="3"/>
      <c r="I69" s="3"/>
      <c r="J69" s="3">
        <v>44400</v>
      </c>
      <c r="K69" s="3">
        <f t="shared" si="10"/>
        <v>44400</v>
      </c>
      <c r="L69" s="3">
        <v>0</v>
      </c>
      <c r="M69" s="3">
        <f t="shared" si="12"/>
        <v>44400</v>
      </c>
    </row>
    <row r="70" spans="1:14" x14ac:dyDescent="0.25">
      <c r="A70" t="s">
        <v>149</v>
      </c>
      <c r="B70" s="2">
        <v>43151</v>
      </c>
      <c r="D70" t="s">
        <v>18</v>
      </c>
      <c r="E70" t="s">
        <v>150</v>
      </c>
      <c r="F70" s="3"/>
      <c r="G70" s="3"/>
      <c r="H70" s="3"/>
      <c r="I70" s="3"/>
      <c r="J70" s="3">
        <v>63600</v>
      </c>
      <c r="K70" s="3">
        <v>63600</v>
      </c>
      <c r="L70" s="3">
        <v>0</v>
      </c>
      <c r="M70" s="3">
        <f t="shared" si="12"/>
        <v>63600</v>
      </c>
    </row>
    <row r="71" spans="1:14" x14ac:dyDescent="0.25">
      <c r="A71" t="s">
        <v>152</v>
      </c>
      <c r="B71" s="2">
        <v>43152</v>
      </c>
      <c r="D71" t="s">
        <v>49</v>
      </c>
      <c r="E71" t="s">
        <v>153</v>
      </c>
      <c r="F71" s="3"/>
      <c r="G71" s="3">
        <v>33.32</v>
      </c>
      <c r="H71" s="3"/>
      <c r="I71" s="3"/>
      <c r="J71" s="3"/>
      <c r="K71" s="3">
        <f>SUM(F71:J71)</f>
        <v>33.32</v>
      </c>
      <c r="L71" s="3">
        <v>6.66</v>
      </c>
      <c r="M71" s="3">
        <f t="shared" si="12"/>
        <v>39.980000000000004</v>
      </c>
    </row>
    <row r="72" spans="1:14" x14ac:dyDescent="0.25">
      <c r="A72" t="s">
        <v>152</v>
      </c>
      <c r="B72" s="2">
        <v>43152</v>
      </c>
      <c r="D72" t="s">
        <v>49</v>
      </c>
      <c r="E72" t="s">
        <v>154</v>
      </c>
      <c r="F72" s="3"/>
      <c r="G72" s="3">
        <v>72.61</v>
      </c>
      <c r="H72" s="3"/>
      <c r="I72" s="3"/>
      <c r="J72" s="3"/>
      <c r="K72" s="3">
        <f t="shared" ref="K72:K110" si="13">SUM(F72:J72)</f>
        <v>72.61</v>
      </c>
      <c r="L72" s="3">
        <v>0</v>
      </c>
      <c r="M72" s="3">
        <f t="shared" si="12"/>
        <v>72.61</v>
      </c>
      <c r="N72" t="s">
        <v>166</v>
      </c>
    </row>
    <row r="73" spans="1:14" x14ac:dyDescent="0.25">
      <c r="A73" t="s">
        <v>152</v>
      </c>
      <c r="B73" s="2">
        <v>43152</v>
      </c>
      <c r="D73" t="s">
        <v>49</v>
      </c>
      <c r="E73" t="s">
        <v>155</v>
      </c>
      <c r="F73" s="3"/>
      <c r="G73" s="3">
        <v>2.5</v>
      </c>
      <c r="H73" s="3"/>
      <c r="I73" s="3"/>
      <c r="J73" s="3"/>
      <c r="K73" s="3">
        <f t="shared" si="13"/>
        <v>2.5</v>
      </c>
      <c r="L73" s="3">
        <v>0</v>
      </c>
      <c r="M73" s="3">
        <f t="shared" si="12"/>
        <v>2.5</v>
      </c>
      <c r="N73" t="s">
        <v>166</v>
      </c>
    </row>
    <row r="74" spans="1:14" x14ac:dyDescent="0.25">
      <c r="A74" t="s">
        <v>152</v>
      </c>
      <c r="B74" s="2">
        <v>43152</v>
      </c>
      <c r="D74" t="s">
        <v>49</v>
      </c>
      <c r="E74" t="s">
        <v>156</v>
      </c>
      <c r="F74" s="3"/>
      <c r="G74" s="3">
        <v>3.5</v>
      </c>
      <c r="H74" s="3"/>
      <c r="I74" s="3"/>
      <c r="J74" s="3"/>
      <c r="K74" s="3">
        <f t="shared" si="13"/>
        <v>3.5</v>
      </c>
      <c r="L74" s="3">
        <v>0</v>
      </c>
      <c r="M74" s="3">
        <f t="shared" si="12"/>
        <v>3.5</v>
      </c>
      <c r="N74" t="s">
        <v>166</v>
      </c>
    </row>
    <row r="75" spans="1:14" x14ac:dyDescent="0.25">
      <c r="A75" t="s">
        <v>152</v>
      </c>
      <c r="B75" s="2">
        <v>43152</v>
      </c>
      <c r="D75" t="s">
        <v>49</v>
      </c>
      <c r="E75" t="s">
        <v>157</v>
      </c>
      <c r="F75" s="3"/>
      <c r="G75" s="3">
        <v>24.95</v>
      </c>
      <c r="H75" s="3"/>
      <c r="I75" s="3"/>
      <c r="J75" s="3"/>
      <c r="K75" s="3">
        <f t="shared" si="13"/>
        <v>24.95</v>
      </c>
      <c r="L75" s="3">
        <v>0</v>
      </c>
      <c r="M75" s="3">
        <f t="shared" si="12"/>
        <v>24.95</v>
      </c>
      <c r="N75" t="s">
        <v>166</v>
      </c>
    </row>
    <row r="76" spans="1:14" x14ac:dyDescent="0.25">
      <c r="A76" t="s">
        <v>152</v>
      </c>
      <c r="B76" s="2">
        <v>43152</v>
      </c>
      <c r="D76" t="s">
        <v>49</v>
      </c>
      <c r="E76" t="s">
        <v>158</v>
      </c>
      <c r="F76" s="3"/>
      <c r="G76" s="3">
        <v>2.4</v>
      </c>
      <c r="H76" s="3"/>
      <c r="I76" s="3"/>
      <c r="J76" s="3"/>
      <c r="K76" s="3">
        <f t="shared" si="13"/>
        <v>2.4</v>
      </c>
      <c r="L76" s="3">
        <v>0</v>
      </c>
      <c r="M76" s="3">
        <f t="shared" si="12"/>
        <v>2.4</v>
      </c>
    </row>
    <row r="77" spans="1:14" x14ac:dyDescent="0.25">
      <c r="A77" t="s">
        <v>152</v>
      </c>
      <c r="B77" s="2">
        <v>43152</v>
      </c>
      <c r="D77" t="s">
        <v>49</v>
      </c>
      <c r="E77" t="s">
        <v>157</v>
      </c>
      <c r="F77" s="3"/>
      <c r="G77" s="3">
        <v>78.5</v>
      </c>
      <c r="H77" s="3"/>
      <c r="I77" s="3"/>
      <c r="J77" s="3"/>
      <c r="K77" s="3">
        <f t="shared" si="13"/>
        <v>78.5</v>
      </c>
      <c r="L77" s="3">
        <v>0</v>
      </c>
      <c r="M77" s="3">
        <f t="shared" si="12"/>
        <v>78.5</v>
      </c>
      <c r="N77" t="s">
        <v>166</v>
      </c>
    </row>
    <row r="78" spans="1:14" x14ac:dyDescent="0.25">
      <c r="A78" t="s">
        <v>159</v>
      </c>
      <c r="B78" s="2">
        <v>43152</v>
      </c>
      <c r="D78" t="s">
        <v>72</v>
      </c>
      <c r="E78" t="s">
        <v>160</v>
      </c>
      <c r="F78" s="3"/>
      <c r="G78" s="3">
        <v>24.13</v>
      </c>
      <c r="H78" s="3"/>
      <c r="I78" s="3"/>
      <c r="J78" s="3"/>
      <c r="K78" s="3">
        <f t="shared" si="13"/>
        <v>24.13</v>
      </c>
      <c r="L78" s="3">
        <v>4.83</v>
      </c>
      <c r="M78" s="3">
        <f t="shared" si="12"/>
        <v>28.96</v>
      </c>
    </row>
    <row r="79" spans="1:14" x14ac:dyDescent="0.25">
      <c r="A79" t="s">
        <v>159</v>
      </c>
      <c r="B79" s="2">
        <v>43152</v>
      </c>
      <c r="D79" t="s">
        <v>72</v>
      </c>
      <c r="E79" t="s">
        <v>160</v>
      </c>
      <c r="F79" s="3"/>
      <c r="G79" s="3">
        <v>6.07</v>
      </c>
      <c r="H79" s="3"/>
      <c r="I79" s="3"/>
      <c r="J79" s="3"/>
      <c r="K79" s="3">
        <f t="shared" si="13"/>
        <v>6.07</v>
      </c>
      <c r="L79" s="3">
        <v>1.22</v>
      </c>
      <c r="M79" s="3">
        <f t="shared" si="12"/>
        <v>7.29</v>
      </c>
    </row>
    <row r="80" spans="1:14" x14ac:dyDescent="0.25">
      <c r="A80" t="s">
        <v>159</v>
      </c>
      <c r="B80" s="2">
        <v>43152</v>
      </c>
      <c r="D80" t="s">
        <v>72</v>
      </c>
      <c r="E80" t="s">
        <v>161</v>
      </c>
      <c r="F80" s="3"/>
      <c r="G80" s="3">
        <v>4.99</v>
      </c>
      <c r="H80" s="3"/>
      <c r="I80" s="3"/>
      <c r="J80" s="3"/>
      <c r="K80" s="3">
        <f t="shared" si="13"/>
        <v>4.99</v>
      </c>
      <c r="L80" s="3">
        <v>0</v>
      </c>
      <c r="M80" s="3">
        <f t="shared" si="12"/>
        <v>4.99</v>
      </c>
      <c r="N80" t="s">
        <v>166</v>
      </c>
    </row>
    <row r="81" spans="1:14" x14ac:dyDescent="0.25">
      <c r="A81" t="s">
        <v>159</v>
      </c>
      <c r="B81" s="2">
        <v>43152</v>
      </c>
      <c r="D81" t="s">
        <v>72</v>
      </c>
      <c r="E81" t="s">
        <v>162</v>
      </c>
      <c r="F81" s="3"/>
      <c r="G81" s="3">
        <v>7.8</v>
      </c>
      <c r="H81" s="3"/>
      <c r="I81" s="3"/>
      <c r="J81" s="3"/>
      <c r="K81" s="3">
        <f t="shared" si="13"/>
        <v>7.8</v>
      </c>
      <c r="L81" s="3">
        <v>0</v>
      </c>
      <c r="M81" s="3">
        <f t="shared" si="12"/>
        <v>7.8</v>
      </c>
    </row>
    <row r="82" spans="1:14" x14ac:dyDescent="0.25">
      <c r="A82" t="s">
        <v>159</v>
      </c>
      <c r="B82" s="2">
        <v>43152</v>
      </c>
      <c r="D82" t="s">
        <v>72</v>
      </c>
      <c r="E82" t="s">
        <v>163</v>
      </c>
      <c r="F82" s="3"/>
      <c r="G82" s="3">
        <v>2.08</v>
      </c>
      <c r="H82" s="3"/>
      <c r="I82" s="3"/>
      <c r="J82" s="3"/>
      <c r="K82" s="3">
        <f t="shared" si="13"/>
        <v>2.08</v>
      </c>
      <c r="L82" s="3">
        <v>0.42</v>
      </c>
      <c r="M82" s="3">
        <f t="shared" si="12"/>
        <v>2.5</v>
      </c>
    </row>
    <row r="83" spans="1:14" x14ac:dyDescent="0.25">
      <c r="A83" t="s">
        <v>159</v>
      </c>
      <c r="B83" s="2">
        <v>43152</v>
      </c>
      <c r="D83" t="s">
        <v>72</v>
      </c>
      <c r="E83" t="s">
        <v>164</v>
      </c>
      <c r="F83" s="3"/>
      <c r="G83" s="3">
        <v>21.49</v>
      </c>
      <c r="H83" s="3"/>
      <c r="I83" s="3"/>
      <c r="J83" s="3"/>
      <c r="K83" s="3">
        <f t="shared" si="13"/>
        <v>21.49</v>
      </c>
      <c r="L83" s="3">
        <v>0</v>
      </c>
      <c r="M83" s="3">
        <f t="shared" si="12"/>
        <v>21.49</v>
      </c>
      <c r="N83" t="s">
        <v>165</v>
      </c>
    </row>
    <row r="84" spans="1:14" x14ac:dyDescent="0.25">
      <c r="A84" t="s">
        <v>167</v>
      </c>
      <c r="B84" s="2">
        <v>43152</v>
      </c>
      <c r="D84" t="s">
        <v>49</v>
      </c>
      <c r="E84" t="s">
        <v>168</v>
      </c>
      <c r="F84" s="3"/>
      <c r="G84" s="3">
        <v>12.98</v>
      </c>
      <c r="H84" s="3"/>
      <c r="I84" s="3"/>
      <c r="J84" s="3"/>
      <c r="K84" s="3">
        <f t="shared" si="13"/>
        <v>12.98</v>
      </c>
      <c r="L84" s="3">
        <v>0</v>
      </c>
      <c r="M84" s="3">
        <f t="shared" si="12"/>
        <v>12.98</v>
      </c>
      <c r="N84" t="s">
        <v>165</v>
      </c>
    </row>
    <row r="85" spans="1:14" x14ac:dyDescent="0.25">
      <c r="A85" t="s">
        <v>167</v>
      </c>
      <c r="B85" s="2">
        <v>43152</v>
      </c>
      <c r="D85" t="s">
        <v>49</v>
      </c>
      <c r="E85" t="s">
        <v>169</v>
      </c>
      <c r="F85" s="3"/>
      <c r="G85" s="3">
        <v>1.8</v>
      </c>
      <c r="H85" s="3"/>
      <c r="I85" s="3"/>
      <c r="J85" s="3"/>
      <c r="K85" s="3">
        <f t="shared" si="13"/>
        <v>1.8</v>
      </c>
      <c r="L85" s="3">
        <v>0</v>
      </c>
      <c r="M85" s="3">
        <f t="shared" si="12"/>
        <v>1.8</v>
      </c>
      <c r="N85" t="s">
        <v>165</v>
      </c>
    </row>
    <row r="86" spans="1:14" x14ac:dyDescent="0.25">
      <c r="A86" t="s">
        <v>167</v>
      </c>
      <c r="B86" s="2">
        <v>43152</v>
      </c>
      <c r="D86" t="s">
        <v>49</v>
      </c>
      <c r="E86" t="s">
        <v>169</v>
      </c>
      <c r="F86" s="3"/>
      <c r="G86" s="3">
        <v>2</v>
      </c>
      <c r="H86" s="3"/>
      <c r="I86" s="3"/>
      <c r="J86" s="3"/>
      <c r="K86" s="3">
        <f t="shared" si="13"/>
        <v>2</v>
      </c>
      <c r="L86" s="3">
        <v>0</v>
      </c>
      <c r="M86" s="3">
        <f t="shared" si="12"/>
        <v>2</v>
      </c>
      <c r="N86" t="s">
        <v>165</v>
      </c>
    </row>
    <row r="87" spans="1:14" x14ac:dyDescent="0.25">
      <c r="A87" t="s">
        <v>167</v>
      </c>
      <c r="B87" s="2">
        <v>43152</v>
      </c>
      <c r="D87" t="s">
        <v>49</v>
      </c>
      <c r="E87" t="s">
        <v>170</v>
      </c>
      <c r="F87" s="3"/>
      <c r="G87" s="3">
        <v>3.3</v>
      </c>
      <c r="H87" s="3"/>
      <c r="I87" s="3"/>
      <c r="J87" s="3"/>
      <c r="K87" s="3">
        <f t="shared" si="13"/>
        <v>3.3</v>
      </c>
      <c r="L87" s="3">
        <v>0</v>
      </c>
      <c r="M87" s="3">
        <f t="shared" si="12"/>
        <v>3.3</v>
      </c>
      <c r="N87" t="s">
        <v>165</v>
      </c>
    </row>
    <row r="88" spans="1:14" x14ac:dyDescent="0.25">
      <c r="A88" t="s">
        <v>167</v>
      </c>
      <c r="B88" s="2">
        <v>43152</v>
      </c>
      <c r="D88" t="s">
        <v>49</v>
      </c>
      <c r="E88" t="s">
        <v>170</v>
      </c>
      <c r="F88" s="3"/>
      <c r="G88" s="3">
        <v>3.55</v>
      </c>
      <c r="H88" s="3"/>
      <c r="I88" s="3"/>
      <c r="J88" s="3"/>
      <c r="K88" s="3">
        <f t="shared" si="13"/>
        <v>3.55</v>
      </c>
      <c r="L88" s="3">
        <v>0</v>
      </c>
      <c r="M88" s="3">
        <f t="shared" si="12"/>
        <v>3.55</v>
      </c>
      <c r="N88" t="s">
        <v>165</v>
      </c>
    </row>
    <row r="89" spans="1:14" x14ac:dyDescent="0.25">
      <c r="A89" t="s">
        <v>167</v>
      </c>
      <c r="B89" s="2">
        <v>43152</v>
      </c>
      <c r="D89" t="s">
        <v>49</v>
      </c>
      <c r="E89" t="s">
        <v>171</v>
      </c>
      <c r="F89" s="3"/>
      <c r="G89" s="3">
        <v>2</v>
      </c>
      <c r="H89" s="3"/>
      <c r="I89" s="3"/>
      <c r="J89" s="3"/>
      <c r="K89" s="3">
        <f t="shared" si="13"/>
        <v>2</v>
      </c>
      <c r="L89" s="3">
        <v>0</v>
      </c>
      <c r="M89" s="3">
        <f t="shared" si="12"/>
        <v>2</v>
      </c>
      <c r="N89" t="s">
        <v>165</v>
      </c>
    </row>
    <row r="90" spans="1:14" x14ac:dyDescent="0.25">
      <c r="A90" t="s">
        <v>167</v>
      </c>
      <c r="B90" s="2">
        <v>43152</v>
      </c>
      <c r="D90" t="s">
        <v>49</v>
      </c>
      <c r="E90" t="s">
        <v>172</v>
      </c>
      <c r="F90" s="3"/>
      <c r="G90" s="3">
        <v>1.5</v>
      </c>
      <c r="H90" s="3"/>
      <c r="I90" s="3"/>
      <c r="J90" s="3"/>
      <c r="K90" s="3">
        <f t="shared" si="13"/>
        <v>1.5</v>
      </c>
      <c r="L90" s="3">
        <v>0</v>
      </c>
      <c r="M90" s="3">
        <f t="shared" si="12"/>
        <v>1.5</v>
      </c>
      <c r="N90" t="s">
        <v>165</v>
      </c>
    </row>
    <row r="91" spans="1:14" x14ac:dyDescent="0.25">
      <c r="A91" t="s">
        <v>167</v>
      </c>
      <c r="B91" s="2">
        <v>43152</v>
      </c>
      <c r="D91" t="s">
        <v>49</v>
      </c>
      <c r="E91" t="s">
        <v>172</v>
      </c>
      <c r="F91" s="3"/>
      <c r="G91" s="3">
        <v>1.5</v>
      </c>
      <c r="H91" s="3"/>
      <c r="I91" s="3"/>
      <c r="J91" s="3"/>
      <c r="K91" s="3">
        <f t="shared" si="13"/>
        <v>1.5</v>
      </c>
      <c r="L91" s="3">
        <v>0</v>
      </c>
      <c r="M91" s="3">
        <f t="shared" si="12"/>
        <v>1.5</v>
      </c>
      <c r="N91" t="s">
        <v>165</v>
      </c>
    </row>
    <row r="92" spans="1:14" x14ac:dyDescent="0.25">
      <c r="A92" t="s">
        <v>167</v>
      </c>
      <c r="B92" s="2">
        <v>43152</v>
      </c>
      <c r="D92" t="s">
        <v>49</v>
      </c>
      <c r="E92" t="s">
        <v>173</v>
      </c>
      <c r="F92" s="3"/>
      <c r="G92" s="3">
        <v>3.8</v>
      </c>
      <c r="H92" s="3"/>
      <c r="I92" s="3"/>
      <c r="J92" s="3"/>
      <c r="K92" s="3">
        <f t="shared" si="13"/>
        <v>3.8</v>
      </c>
      <c r="L92" s="3">
        <v>0</v>
      </c>
      <c r="M92" s="3">
        <f t="shared" si="12"/>
        <v>3.8</v>
      </c>
      <c r="N92" t="s">
        <v>165</v>
      </c>
    </row>
    <row r="93" spans="1:14" x14ac:dyDescent="0.25">
      <c r="A93" t="s">
        <v>167</v>
      </c>
      <c r="B93" s="2">
        <v>43152</v>
      </c>
      <c r="D93" t="s">
        <v>49</v>
      </c>
      <c r="E93" t="s">
        <v>175</v>
      </c>
      <c r="F93" s="3"/>
      <c r="G93" s="3">
        <v>6.4</v>
      </c>
      <c r="H93" s="3"/>
      <c r="I93" s="3"/>
      <c r="J93" s="3"/>
      <c r="K93" s="3">
        <f t="shared" si="13"/>
        <v>6.4</v>
      </c>
      <c r="L93" s="3">
        <v>0</v>
      </c>
      <c r="M93" s="3">
        <f t="shared" si="12"/>
        <v>6.4</v>
      </c>
      <c r="N93" t="s">
        <v>165</v>
      </c>
    </row>
    <row r="94" spans="1:14" x14ac:dyDescent="0.25">
      <c r="A94" t="s">
        <v>167</v>
      </c>
      <c r="B94" s="2">
        <v>43152</v>
      </c>
      <c r="D94" t="s">
        <v>49</v>
      </c>
      <c r="E94" t="s">
        <v>174</v>
      </c>
      <c r="F94" s="3"/>
      <c r="G94" s="3">
        <v>0.9</v>
      </c>
      <c r="H94" s="3"/>
      <c r="I94" s="3"/>
      <c r="J94" s="3"/>
      <c r="K94" s="3">
        <f t="shared" si="13"/>
        <v>0.9</v>
      </c>
      <c r="L94" s="3">
        <v>0</v>
      </c>
      <c r="M94" s="3">
        <f t="shared" si="12"/>
        <v>0.9</v>
      </c>
      <c r="N94" t="s">
        <v>165</v>
      </c>
    </row>
    <row r="95" spans="1:14" x14ac:dyDescent="0.25">
      <c r="A95" t="s">
        <v>176</v>
      </c>
      <c r="B95" s="2">
        <v>43154</v>
      </c>
      <c r="D95" t="s">
        <v>2</v>
      </c>
      <c r="E95" t="s">
        <v>178</v>
      </c>
      <c r="F95" s="3">
        <v>9201.91</v>
      </c>
      <c r="H95" s="3"/>
      <c r="I95" s="3"/>
      <c r="J95" s="3"/>
      <c r="K95" s="3">
        <v>9201.91</v>
      </c>
      <c r="L95" s="3">
        <v>0</v>
      </c>
      <c r="M95" s="3">
        <v>9201.91</v>
      </c>
    </row>
    <row r="96" spans="1:14" x14ac:dyDescent="0.25">
      <c r="A96" t="s">
        <v>179</v>
      </c>
      <c r="B96" s="2">
        <v>43160</v>
      </c>
      <c r="D96" t="s">
        <v>180</v>
      </c>
      <c r="E96" t="s">
        <v>181</v>
      </c>
      <c r="F96" s="3"/>
      <c r="G96" s="3"/>
      <c r="H96" s="3"/>
      <c r="I96" s="3"/>
      <c r="J96" s="3">
        <v>500</v>
      </c>
      <c r="K96" s="3">
        <f t="shared" si="13"/>
        <v>500</v>
      </c>
      <c r="L96" s="3">
        <v>0</v>
      </c>
      <c r="M96" s="3">
        <f t="shared" si="12"/>
        <v>500</v>
      </c>
    </row>
    <row r="97" spans="1:13" x14ac:dyDescent="0.25">
      <c r="A97" t="s">
        <v>182</v>
      </c>
      <c r="B97" s="2">
        <v>43165</v>
      </c>
      <c r="D97" t="s">
        <v>185</v>
      </c>
      <c r="E97" t="s">
        <v>183</v>
      </c>
      <c r="F97" s="3"/>
      <c r="G97" s="3"/>
      <c r="H97" s="3"/>
      <c r="I97" s="3"/>
      <c r="J97" s="3">
        <v>39.5</v>
      </c>
      <c r="K97" s="3">
        <f t="shared" si="13"/>
        <v>39.5</v>
      </c>
      <c r="L97" s="3">
        <v>0</v>
      </c>
      <c r="M97" s="3">
        <f t="shared" si="12"/>
        <v>39.5</v>
      </c>
    </row>
    <row r="98" spans="1:13" x14ac:dyDescent="0.25">
      <c r="A98" t="s">
        <v>184</v>
      </c>
      <c r="B98" s="2">
        <v>43165</v>
      </c>
      <c r="D98" t="s">
        <v>185</v>
      </c>
      <c r="E98" t="s">
        <v>186</v>
      </c>
      <c r="F98" s="3"/>
      <c r="G98" s="3"/>
      <c r="H98" s="3"/>
      <c r="I98" s="3"/>
      <c r="J98" s="3">
        <v>3.2</v>
      </c>
      <c r="K98" s="3">
        <f t="shared" si="13"/>
        <v>3.2</v>
      </c>
      <c r="L98" s="3">
        <v>0</v>
      </c>
      <c r="M98" s="3">
        <f t="shared" si="12"/>
        <v>3.2</v>
      </c>
    </row>
    <row r="99" spans="1:13" x14ac:dyDescent="0.25">
      <c r="A99" t="s">
        <v>187</v>
      </c>
      <c r="B99" s="2">
        <v>43181</v>
      </c>
      <c r="D99" t="s">
        <v>190</v>
      </c>
      <c r="E99" t="s">
        <v>191</v>
      </c>
      <c r="F99" s="3"/>
      <c r="G99" s="3"/>
      <c r="H99" s="3"/>
      <c r="I99" s="3"/>
      <c r="J99" s="3">
        <v>340</v>
      </c>
      <c r="K99" s="3">
        <f t="shared" si="13"/>
        <v>340</v>
      </c>
      <c r="L99" s="3">
        <v>0</v>
      </c>
      <c r="M99" s="3">
        <f t="shared" si="12"/>
        <v>340</v>
      </c>
    </row>
    <row r="100" spans="1:13" x14ac:dyDescent="0.25">
      <c r="A100" t="s">
        <v>188</v>
      </c>
      <c r="B100" s="2">
        <v>43181</v>
      </c>
      <c r="D100" t="s">
        <v>2</v>
      </c>
      <c r="E100" t="s">
        <v>189</v>
      </c>
      <c r="F100" s="3">
        <v>8920.1899999999987</v>
      </c>
      <c r="H100" s="3"/>
      <c r="I100" s="3"/>
      <c r="J100" s="3"/>
      <c r="K100" s="3">
        <v>8920.1899999999987</v>
      </c>
      <c r="L100" s="3">
        <v>0</v>
      </c>
      <c r="M100" s="3">
        <v>8920.1899999999987</v>
      </c>
    </row>
    <row r="101" spans="1:13" x14ac:dyDescent="0.25">
      <c r="A101" t="s">
        <v>192</v>
      </c>
      <c r="B101" s="2">
        <v>43187</v>
      </c>
      <c r="D101" t="s">
        <v>193</v>
      </c>
      <c r="E101" t="s">
        <v>194</v>
      </c>
      <c r="F101" s="3"/>
      <c r="G101" s="3"/>
      <c r="H101" s="3">
        <v>160</v>
      </c>
      <c r="I101" s="3"/>
      <c r="J101" s="3"/>
      <c r="K101" s="3">
        <f t="shared" si="13"/>
        <v>160</v>
      </c>
      <c r="L101" s="3">
        <v>32</v>
      </c>
      <c r="M101" s="3">
        <f t="shared" si="12"/>
        <v>192</v>
      </c>
    </row>
    <row r="102" spans="1:13" x14ac:dyDescent="0.25">
      <c r="A102" t="s">
        <v>192</v>
      </c>
      <c r="B102" s="2">
        <v>43187</v>
      </c>
      <c r="D102" t="s">
        <v>193</v>
      </c>
      <c r="E102" t="s">
        <v>195</v>
      </c>
      <c r="F102" s="3"/>
      <c r="G102" s="3"/>
      <c r="H102" s="3">
        <v>247.74</v>
      </c>
      <c r="I102" s="3"/>
      <c r="J102" s="3"/>
      <c r="K102" s="3">
        <f t="shared" si="13"/>
        <v>247.74</v>
      </c>
      <c r="L102" s="3">
        <v>49.55</v>
      </c>
      <c r="M102" s="3">
        <f t="shared" si="12"/>
        <v>297.29000000000002</v>
      </c>
    </row>
    <row r="103" spans="1:13" x14ac:dyDescent="0.25">
      <c r="A103" t="s">
        <v>192</v>
      </c>
      <c r="B103" s="2">
        <v>43187</v>
      </c>
      <c r="D103" t="s">
        <v>193</v>
      </c>
      <c r="E103" t="s">
        <v>196</v>
      </c>
      <c r="F103" s="3"/>
      <c r="G103" s="3"/>
      <c r="H103" s="3">
        <v>325</v>
      </c>
      <c r="I103" s="3"/>
      <c r="J103" s="3"/>
      <c r="K103" s="3">
        <f t="shared" si="13"/>
        <v>325</v>
      </c>
      <c r="L103" s="3">
        <v>65</v>
      </c>
      <c r="M103" s="3">
        <f t="shared" si="12"/>
        <v>390</v>
      </c>
    </row>
    <row r="104" spans="1:13" x14ac:dyDescent="0.25">
      <c r="A104" t="s">
        <v>197</v>
      </c>
      <c r="B104" s="2">
        <v>43187</v>
      </c>
      <c r="D104" t="s">
        <v>49</v>
      </c>
      <c r="E104" t="s">
        <v>198</v>
      </c>
      <c r="F104" s="3"/>
      <c r="G104" s="3"/>
      <c r="H104" s="3"/>
      <c r="I104" s="3"/>
      <c r="J104" s="3">
        <f>55.87+79.8</f>
        <v>135.66999999999999</v>
      </c>
      <c r="K104" s="3">
        <f t="shared" si="13"/>
        <v>135.66999999999999</v>
      </c>
      <c r="L104" s="3">
        <v>0</v>
      </c>
      <c r="M104" s="3">
        <f t="shared" si="12"/>
        <v>135.66999999999999</v>
      </c>
    </row>
    <row r="105" spans="1:13" x14ac:dyDescent="0.25">
      <c r="A105" t="s">
        <v>197</v>
      </c>
      <c r="B105" s="2">
        <v>43187</v>
      </c>
      <c r="D105" t="s">
        <v>49</v>
      </c>
      <c r="E105" t="s">
        <v>199</v>
      </c>
      <c r="F105" s="3"/>
      <c r="G105" s="3">
        <v>9.89</v>
      </c>
      <c r="H105" s="3"/>
      <c r="I105" s="3"/>
      <c r="J105" s="3"/>
      <c r="K105" s="3">
        <v>9.89</v>
      </c>
      <c r="L105" s="3">
        <v>0</v>
      </c>
      <c r="M105" s="3">
        <f t="shared" ref="M105:M109" si="14">K105+L105</f>
        <v>9.89</v>
      </c>
    </row>
    <row r="106" spans="1:13" x14ac:dyDescent="0.25">
      <c r="A106" t="s">
        <v>200</v>
      </c>
      <c r="B106" s="2">
        <v>43187</v>
      </c>
      <c r="D106" t="s">
        <v>201</v>
      </c>
      <c r="E106" t="s">
        <v>202</v>
      </c>
      <c r="F106" s="3"/>
      <c r="G106" s="3"/>
      <c r="H106" s="3"/>
      <c r="I106" s="3"/>
      <c r="J106" s="3">
        <v>495</v>
      </c>
      <c r="K106" s="3">
        <v>495</v>
      </c>
      <c r="L106" s="3">
        <v>99</v>
      </c>
      <c r="M106" s="3">
        <f t="shared" si="14"/>
        <v>594</v>
      </c>
    </row>
    <row r="107" spans="1:13" x14ac:dyDescent="0.25">
      <c r="A107" t="s">
        <v>203</v>
      </c>
      <c r="B107" s="2">
        <v>43187</v>
      </c>
      <c r="D107" t="s">
        <v>204</v>
      </c>
      <c r="E107" t="s">
        <v>205</v>
      </c>
      <c r="F107" s="3"/>
      <c r="G107" s="3"/>
      <c r="H107" s="3"/>
      <c r="I107" s="3"/>
      <c r="J107" s="3">
        <v>58.4</v>
      </c>
      <c r="K107" s="3">
        <v>58.4</v>
      </c>
      <c r="L107" s="3">
        <v>0</v>
      </c>
      <c r="M107" s="3">
        <f t="shared" si="14"/>
        <v>58.4</v>
      </c>
    </row>
    <row r="108" spans="1:13" x14ac:dyDescent="0.25">
      <c r="A108" t="s">
        <v>206</v>
      </c>
      <c r="B108" s="2">
        <v>43187</v>
      </c>
      <c r="D108" t="s">
        <v>207</v>
      </c>
      <c r="E108" t="s">
        <v>208</v>
      </c>
      <c r="F108" s="3"/>
      <c r="G108" s="3"/>
      <c r="H108" s="3"/>
      <c r="I108" s="3"/>
      <c r="J108" s="3">
        <v>5000</v>
      </c>
      <c r="K108" s="3">
        <v>5000</v>
      </c>
      <c r="L108" s="3">
        <v>0</v>
      </c>
      <c r="M108" s="3">
        <f t="shared" si="14"/>
        <v>5000</v>
      </c>
    </row>
    <row r="109" spans="1:13" x14ac:dyDescent="0.25">
      <c r="A109" t="s">
        <v>209</v>
      </c>
      <c r="B109" s="2">
        <v>43187</v>
      </c>
      <c r="D109" t="s">
        <v>210</v>
      </c>
      <c r="E109" t="s">
        <v>211</v>
      </c>
      <c r="F109" s="3"/>
      <c r="G109" s="3"/>
      <c r="H109" s="3"/>
      <c r="I109" s="3"/>
      <c r="J109" s="3">
        <v>500</v>
      </c>
      <c r="K109" s="3">
        <v>500</v>
      </c>
      <c r="L109" s="3">
        <v>0</v>
      </c>
      <c r="M109" s="3">
        <f t="shared" si="14"/>
        <v>500</v>
      </c>
    </row>
    <row r="110" spans="1:13" x14ac:dyDescent="0.25">
      <c r="A110" t="s">
        <v>212</v>
      </c>
      <c r="B110" s="2">
        <v>43187</v>
      </c>
      <c r="D110" t="s">
        <v>72</v>
      </c>
      <c r="E110" t="s">
        <v>213</v>
      </c>
      <c r="F110" s="3"/>
      <c r="G110" s="3"/>
      <c r="H110" s="3"/>
      <c r="I110" s="3"/>
      <c r="J110" s="3">
        <v>41.67</v>
      </c>
      <c r="K110" s="3">
        <f t="shared" si="13"/>
        <v>41.67</v>
      </c>
      <c r="L110" s="3">
        <v>0</v>
      </c>
      <c r="M110" s="3">
        <f t="shared" si="12"/>
        <v>41.67</v>
      </c>
    </row>
    <row r="111" spans="1:13" x14ac:dyDescent="0.25">
      <c r="A111" t="s">
        <v>214</v>
      </c>
      <c r="B111" s="2">
        <v>43187</v>
      </c>
      <c r="D111" t="s">
        <v>59</v>
      </c>
      <c r="E111" t="s">
        <v>215</v>
      </c>
      <c r="F111" s="3"/>
      <c r="G111" s="3"/>
      <c r="H111" s="3"/>
      <c r="I111" s="3"/>
      <c r="J111" s="3">
        <v>7.65</v>
      </c>
      <c r="K111" s="3">
        <v>7.65</v>
      </c>
      <c r="L111" s="3">
        <v>0</v>
      </c>
      <c r="M111" s="3">
        <f t="shared" si="12"/>
        <v>7.65</v>
      </c>
    </row>
    <row r="112" spans="1:13" x14ac:dyDescent="0.25">
      <c r="A112" t="s">
        <v>216</v>
      </c>
      <c r="B112" s="2">
        <v>43187</v>
      </c>
      <c r="D112" t="s">
        <v>49</v>
      </c>
      <c r="E112" t="s">
        <v>217</v>
      </c>
      <c r="F112" s="3"/>
      <c r="G112" s="3"/>
      <c r="H112" s="3"/>
      <c r="I112" s="3"/>
      <c r="J112" s="3">
        <v>42.8</v>
      </c>
      <c r="K112" s="3">
        <v>42.8</v>
      </c>
      <c r="L112" s="3">
        <v>0</v>
      </c>
      <c r="M112" s="3">
        <f t="shared" ref="M112:M117" si="15">K112+L112</f>
        <v>42.8</v>
      </c>
    </row>
    <row r="113" spans="1:13" x14ac:dyDescent="0.25">
      <c r="A113" t="s">
        <v>218</v>
      </c>
      <c r="B113" s="2">
        <v>43187</v>
      </c>
      <c r="D113" t="s">
        <v>49</v>
      </c>
      <c r="E113" t="s">
        <v>219</v>
      </c>
      <c r="F113" s="3"/>
      <c r="G113" s="3"/>
      <c r="H113" s="3"/>
      <c r="I113" s="3"/>
      <c r="J113" s="3">
        <f>6.4+12.49+7.69</f>
        <v>26.580000000000002</v>
      </c>
      <c r="K113" s="3">
        <v>26.58</v>
      </c>
      <c r="L113" s="3">
        <f>1.28+2.5+1.54</f>
        <v>5.32</v>
      </c>
      <c r="M113" s="3">
        <f t="shared" si="15"/>
        <v>31.9</v>
      </c>
    </row>
    <row r="114" spans="1:13" x14ac:dyDescent="0.25">
      <c r="A114" t="s">
        <v>220</v>
      </c>
      <c r="B114" s="2">
        <v>43187</v>
      </c>
      <c r="D114" t="s">
        <v>72</v>
      </c>
      <c r="E114" t="s">
        <v>221</v>
      </c>
      <c r="F114" s="3"/>
      <c r="G114" s="3"/>
      <c r="H114" s="3"/>
      <c r="I114" s="3"/>
      <c r="J114" s="3">
        <v>10.51</v>
      </c>
      <c r="K114" s="3">
        <v>10.51</v>
      </c>
      <c r="L114" s="3">
        <v>0</v>
      </c>
      <c r="M114" s="3">
        <f t="shared" si="15"/>
        <v>10.51</v>
      </c>
    </row>
    <row r="115" spans="1:13" x14ac:dyDescent="0.25">
      <c r="A115" t="s">
        <v>222</v>
      </c>
      <c r="B115" s="2">
        <v>43187</v>
      </c>
      <c r="D115" t="s">
        <v>223</v>
      </c>
      <c r="E115" t="s">
        <v>224</v>
      </c>
      <c r="F115" s="3"/>
      <c r="G115" s="3"/>
      <c r="H115" s="3"/>
      <c r="I115" s="3"/>
      <c r="J115" s="3">
        <v>145.75</v>
      </c>
      <c r="K115" s="3">
        <v>145.75</v>
      </c>
      <c r="L115" s="3">
        <v>29.15</v>
      </c>
      <c r="M115" s="3">
        <f t="shared" si="15"/>
        <v>174.9</v>
      </c>
    </row>
    <row r="116" spans="1:13" x14ac:dyDescent="0.25">
      <c r="A116" t="s">
        <v>225</v>
      </c>
      <c r="B116" s="2">
        <v>43187</v>
      </c>
      <c r="D116" t="s">
        <v>177</v>
      </c>
      <c r="E116" t="s">
        <v>226</v>
      </c>
      <c r="F116" s="3"/>
      <c r="G116" s="3"/>
      <c r="H116" s="3"/>
      <c r="I116" s="3"/>
      <c r="J116" s="3">
        <v>26.5</v>
      </c>
      <c r="K116" s="3">
        <v>26.5</v>
      </c>
      <c r="L116" s="3">
        <v>0</v>
      </c>
      <c r="M116" s="3">
        <f t="shared" si="15"/>
        <v>26.5</v>
      </c>
    </row>
    <row r="117" spans="1:13" x14ac:dyDescent="0.25">
      <c r="A117" t="s">
        <v>227</v>
      </c>
      <c r="B117" s="2">
        <v>43187</v>
      </c>
      <c r="D117" t="s">
        <v>73</v>
      </c>
      <c r="E117" t="s">
        <v>226</v>
      </c>
      <c r="F117" s="3"/>
      <c r="G117" s="3"/>
      <c r="H117" s="3"/>
      <c r="I117" s="3"/>
      <c r="J117" s="3">
        <v>12.6</v>
      </c>
      <c r="K117" s="3">
        <v>12.6</v>
      </c>
      <c r="L117" s="3">
        <v>0</v>
      </c>
      <c r="M117" s="3">
        <f t="shared" si="15"/>
        <v>12.6</v>
      </c>
    </row>
    <row r="118" spans="1:13" x14ac:dyDescent="0.25">
      <c r="A118" t="s">
        <v>228</v>
      </c>
      <c r="B118" s="2">
        <v>43188</v>
      </c>
      <c r="D118" t="s">
        <v>72</v>
      </c>
      <c r="E118" t="s">
        <v>229</v>
      </c>
      <c r="F118" s="3"/>
      <c r="G118" s="3"/>
      <c r="H118" s="3"/>
      <c r="I118" s="3"/>
      <c r="J118" s="3">
        <v>6</v>
      </c>
      <c r="K118" s="3">
        <v>6</v>
      </c>
      <c r="L118" s="3">
        <v>0</v>
      </c>
      <c r="M118" s="3">
        <f t="shared" ref="M118:M122" si="16">K118+L118</f>
        <v>6</v>
      </c>
    </row>
    <row r="119" spans="1:13" x14ac:dyDescent="0.25">
      <c r="A119" t="s">
        <v>228</v>
      </c>
      <c r="B119" s="2">
        <v>43188</v>
      </c>
      <c r="D119" t="s">
        <v>72</v>
      </c>
      <c r="E119" t="s">
        <v>230</v>
      </c>
      <c r="F119" s="3"/>
      <c r="G119" s="3"/>
      <c r="H119" s="3"/>
      <c r="I119" s="3"/>
      <c r="J119" s="3">
        <v>0.84</v>
      </c>
      <c r="K119" s="3">
        <v>0.84</v>
      </c>
      <c r="L119" s="3">
        <v>0.16</v>
      </c>
      <c r="M119" s="3">
        <f t="shared" si="16"/>
        <v>1</v>
      </c>
    </row>
    <row r="120" spans="1:13" x14ac:dyDescent="0.25">
      <c r="A120" t="s">
        <v>228</v>
      </c>
      <c r="B120" s="2">
        <v>43188</v>
      </c>
      <c r="D120" t="s">
        <v>72</v>
      </c>
      <c r="E120" t="s">
        <v>231</v>
      </c>
      <c r="F120" s="3"/>
      <c r="G120" s="3"/>
      <c r="H120" s="3"/>
      <c r="I120" s="3"/>
      <c r="J120" s="3">
        <v>1.67</v>
      </c>
      <c r="K120" s="3">
        <v>1.67</v>
      </c>
      <c r="L120" s="3">
        <v>0.33</v>
      </c>
      <c r="M120" s="3">
        <f t="shared" si="16"/>
        <v>2</v>
      </c>
    </row>
    <row r="121" spans="1:13" x14ac:dyDescent="0.25">
      <c r="A121" t="s">
        <v>232</v>
      </c>
      <c r="B121" s="2">
        <v>43188</v>
      </c>
      <c r="D121" t="s">
        <v>233</v>
      </c>
      <c r="E121" t="s">
        <v>234</v>
      </c>
      <c r="F121" s="3"/>
      <c r="G121" s="3"/>
      <c r="H121" s="3"/>
      <c r="I121" s="3"/>
      <c r="J121" s="3">
        <v>80.5</v>
      </c>
      <c r="K121" s="3">
        <v>80.5</v>
      </c>
      <c r="L121" s="3">
        <v>16.100000000000001</v>
      </c>
      <c r="M121" s="3">
        <f t="shared" si="16"/>
        <v>96.6</v>
      </c>
    </row>
    <row r="122" spans="1:13" x14ac:dyDescent="0.25">
      <c r="A122" t="s">
        <v>114</v>
      </c>
      <c r="B122" s="2">
        <v>43190</v>
      </c>
      <c r="D122" t="s">
        <v>26</v>
      </c>
      <c r="E122" t="s">
        <v>44</v>
      </c>
      <c r="F122" s="3"/>
      <c r="G122" s="3"/>
      <c r="H122" s="3"/>
      <c r="I122" s="3">
        <v>25.35</v>
      </c>
      <c r="J122" s="3"/>
      <c r="K122" s="3">
        <v>25.35</v>
      </c>
      <c r="L122" s="3">
        <v>0</v>
      </c>
      <c r="M122" s="3">
        <f t="shared" si="16"/>
        <v>25.35</v>
      </c>
    </row>
    <row r="123" spans="1:13" x14ac:dyDescent="0.25">
      <c r="B123" s="2"/>
      <c r="F123" s="3">
        <f>SUM(F13:F122)</f>
        <v>53299.520000000004</v>
      </c>
      <c r="G123" s="3">
        <f t="shared" ref="G123:M123" si="17">SUM(G13:G122)</f>
        <v>333.96</v>
      </c>
      <c r="H123" s="3">
        <f t="shared" si="17"/>
        <v>732.74</v>
      </c>
      <c r="I123" s="3">
        <f t="shared" si="17"/>
        <v>90.15</v>
      </c>
      <c r="J123" s="3">
        <f t="shared" si="17"/>
        <v>722174.21000000008</v>
      </c>
      <c r="K123" s="3">
        <f t="shared" si="17"/>
        <v>776630.58000000007</v>
      </c>
      <c r="L123" s="3">
        <f t="shared" si="17"/>
        <v>7362.9300000000012</v>
      </c>
      <c r="M123" s="3">
        <f t="shared" si="17"/>
        <v>783993.51000000036</v>
      </c>
    </row>
    <row r="124" spans="1:13" x14ac:dyDescent="0.25">
      <c r="B124" s="2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F128" s="3"/>
      <c r="G128" s="3"/>
      <c r="H128" s="3"/>
      <c r="I128" s="3"/>
      <c r="J128" s="3"/>
      <c r="K128" s="3"/>
      <c r="L128" s="3"/>
      <c r="M128" s="3"/>
    </row>
    <row r="129" spans="6:13" x14ac:dyDescent="0.25">
      <c r="F129" s="3"/>
      <c r="G129" s="3"/>
      <c r="H129" s="3"/>
      <c r="I129" s="3"/>
      <c r="J129" s="3"/>
      <c r="K129" s="3"/>
      <c r="L129" s="3"/>
      <c r="M129" s="3"/>
    </row>
    <row r="130" spans="6:13" x14ac:dyDescent="0.25">
      <c r="F130" s="3"/>
      <c r="G130" s="3"/>
      <c r="H130" s="3"/>
      <c r="I130" s="3"/>
      <c r="J130" s="3"/>
      <c r="K130" s="3"/>
      <c r="L130" s="3"/>
      <c r="M130" s="3"/>
    </row>
    <row r="131" spans="6:13" x14ac:dyDescent="0.25">
      <c r="F131" s="3"/>
      <c r="G131" s="3"/>
      <c r="H131" s="3"/>
      <c r="I131" s="3"/>
      <c r="J131" s="3"/>
      <c r="K131" s="3"/>
      <c r="L131" s="3"/>
      <c r="M131" s="3"/>
    </row>
  </sheetData>
  <mergeCells count="1">
    <mergeCell ref="C4:K7"/>
  </mergeCells>
  <pageMargins left="0.25" right="0.25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2017_18 Receipts</vt:lpstr>
      <vt:lpstr>2017_18 Payments</vt:lpstr>
    </vt:vector>
  </TitlesOfParts>
  <Company>East Suffolk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Sturman</dc:creator>
  <cp:lastModifiedBy>James Cox</cp:lastModifiedBy>
  <cp:lastPrinted>2018-05-08T11:20:32Z</cp:lastPrinted>
  <dcterms:created xsi:type="dcterms:W3CDTF">2017-08-30T08:28:44Z</dcterms:created>
  <dcterms:modified xsi:type="dcterms:W3CDTF">2018-05-15T12:33:44Z</dcterms:modified>
</cp:coreProperties>
</file>