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17-18 Summary" sheetId="1" r:id="rId1"/>
    <sheet name="Pre 170401" sheetId="2" r:id="rId2"/>
    <sheet name="Apr-Sep 17" sheetId="3" r:id="rId3"/>
    <sheet name="18-19 Summary" sheetId="4" r:id="rId4"/>
    <sheet name="Sep17-Mar18" sheetId="5" r:id="rId5"/>
    <sheet name="Apr18-Sep18" sheetId="6" r:id="rId6"/>
    <sheet name="Due 1" sheetId="7" state="hidden" r:id="rId7"/>
    <sheet name="Due 2" sheetId="8" state="hidden" r:id="rId8"/>
  </sheets>
  <definedNames>
    <definedName name="_xlnm.Print_Area" localSheetId="3">'18-19 Summary'!$A$1:$F$25</definedName>
  </definedNames>
  <calcPr fullCalcOnLoad="1"/>
</workbook>
</file>

<file path=xl/sharedStrings.xml><?xml version="1.0" encoding="utf-8"?>
<sst xmlns="http://schemas.openxmlformats.org/spreadsheetml/2006/main" count="323" uniqueCount="109">
  <si>
    <t>CIL Ref</t>
  </si>
  <si>
    <t>Site address</t>
  </si>
  <si>
    <t>Parish/Ward</t>
  </si>
  <si>
    <t>Instalment No.</t>
  </si>
  <si>
    <t>Instalment Due</t>
  </si>
  <si>
    <t>Neighbourhood Funding</t>
  </si>
  <si>
    <t>Due Date</t>
  </si>
  <si>
    <t>DC/15/2442/FUL</t>
  </si>
  <si>
    <t>Kirkley</t>
  </si>
  <si>
    <t>DC/16/2826/FUL</t>
  </si>
  <si>
    <t>Pakefield</t>
  </si>
  <si>
    <t>DC/13/3412/FUL</t>
  </si>
  <si>
    <t>Norwich Road Craft Shop, 58 Norwich Road</t>
  </si>
  <si>
    <t>Normanston</t>
  </si>
  <si>
    <t>DC/15/4898/FUL</t>
  </si>
  <si>
    <t>DC/16/3956/FUL</t>
  </si>
  <si>
    <t>DC/17/0784/FUL</t>
  </si>
  <si>
    <t>DC/17/1404/FUL</t>
  </si>
  <si>
    <t>Rectory Road</t>
  </si>
  <si>
    <t>31 All Saints Road</t>
  </si>
  <si>
    <t>18 Marham Road</t>
  </si>
  <si>
    <t>4 Kendal Road</t>
  </si>
  <si>
    <t>53 Long Road</t>
  </si>
  <si>
    <t>76 Briarwood Road</t>
  </si>
  <si>
    <t>Elmtree</t>
  </si>
  <si>
    <t>CIL payments are made in April and October if receipts have been received in the town in the previous 6 month period</t>
  </si>
  <si>
    <t>Amount Paid</t>
  </si>
  <si>
    <t>Paid Date</t>
  </si>
  <si>
    <t>DC/13/2866/FUL</t>
  </si>
  <si>
    <t>DC/13/2080/FUL</t>
  </si>
  <si>
    <t>DC/13/3455/PN3</t>
  </si>
  <si>
    <t>DC/14/1289/ARM</t>
  </si>
  <si>
    <t>DC/14/0633/FUL</t>
  </si>
  <si>
    <t>DC/13/3525/FUL</t>
  </si>
  <si>
    <t>DC/13/3654</t>
  </si>
  <si>
    <t>DC/15/3692</t>
  </si>
  <si>
    <t>DC/15/1737/FUL</t>
  </si>
  <si>
    <t>DC/15/4769/FUL</t>
  </si>
  <si>
    <t>8 Gunton Cliff</t>
  </si>
  <si>
    <t>Former Garages</t>
  </si>
  <si>
    <t>The Chapel, Richmond Place</t>
  </si>
  <si>
    <t>The Stables, Woods Loke East</t>
  </si>
  <si>
    <t>Former Garages, Harold Road</t>
  </si>
  <si>
    <t>23 Cathcart Street</t>
  </si>
  <si>
    <t>4 Flora Road</t>
  </si>
  <si>
    <t>Land adj to 1 Georgian Grove, Gunton church Lane</t>
  </si>
  <si>
    <t>Morning Star, 108 Carlton Road</t>
  </si>
  <si>
    <t>Land Rear of 66 Walmer Road</t>
  </si>
  <si>
    <t>Lidl, North Quay Retail Park, Peto Way</t>
  </si>
  <si>
    <t>Adjacent to 16 Colville Road</t>
  </si>
  <si>
    <t>DC/14/3194/FUL</t>
  </si>
  <si>
    <t>Gunton</t>
  </si>
  <si>
    <t>Harbour</t>
  </si>
  <si>
    <t>104 High Street, Lowestoft x3</t>
  </si>
  <si>
    <t>DC/15/4472/FUL</t>
  </si>
  <si>
    <t>18 Marham Road, Lowestoft</t>
  </si>
  <si>
    <t>DC/15/3094/FUL</t>
  </si>
  <si>
    <t>129a Carlton Road, Lowestoft</t>
  </si>
  <si>
    <t>4 Kendal Road, Lowestoft</t>
  </si>
  <si>
    <t>53 Long Road, Lowestoft</t>
  </si>
  <si>
    <t>76 Briarwood Road, Lowestoft</t>
  </si>
  <si>
    <t>DC/16/0427/COU</t>
  </si>
  <si>
    <t>75 Harris Avenue, Lowestoft</t>
  </si>
  <si>
    <t>Total -</t>
  </si>
  <si>
    <t>DC/16/1247/FUL</t>
  </si>
  <si>
    <t>2-6 Thurston Road, Lowestoft</t>
  </si>
  <si>
    <t>DC/17/3735/FUL</t>
  </si>
  <si>
    <t>The Hall, Crown Street West, Lowestoft</t>
  </si>
  <si>
    <t>Rectory Road, Lowestoft</t>
  </si>
  <si>
    <t>DC/17/1323/FUL</t>
  </si>
  <si>
    <t>114 Denmark Road, Lowestoft</t>
  </si>
  <si>
    <t>31 All Saints Road, Lowestoft</t>
  </si>
  <si>
    <t>DC/16/0943/FUL</t>
  </si>
  <si>
    <t>Suffolk Punch, Westwood Avenue</t>
  </si>
  <si>
    <t>76 Briarwood Lowestoft</t>
  </si>
  <si>
    <t>Unknown</t>
  </si>
  <si>
    <t>St Margarets</t>
  </si>
  <si>
    <t>Amount</t>
  </si>
  <si>
    <t>Lowestoft</t>
  </si>
  <si>
    <t>DC/17/3650/FUL</t>
  </si>
  <si>
    <t>Land to rear of 100 Corton Long Lane, Lowestoft</t>
  </si>
  <si>
    <t>DC/18/0188/FUL</t>
  </si>
  <si>
    <t>71 Kirkley Run, Lowestoft</t>
  </si>
  <si>
    <t>DC/16/0519/FUL</t>
  </si>
  <si>
    <t>Land Adjacent to 5 Sanders Close, Lowestoft</t>
  </si>
  <si>
    <t xml:space="preserve">Total - </t>
  </si>
  <si>
    <t>Community Infrastructure Levy (CIL) – Annual Reporting by Local Councils</t>
  </si>
  <si>
    <t>Regulation 62A, Community Infrastructure Levy Regulations (2010), as amended</t>
  </si>
  <si>
    <t>Total CIL Receipts for 2017-18</t>
  </si>
  <si>
    <t>Total CIL Expenditure for 2017-18</t>
  </si>
  <si>
    <t>Summary of CIL Expenditure</t>
  </si>
  <si>
    <t>(please insert details of the items to which CIL has been applied and the amount of CIL expenditure on each item, or insert N/A if no expenditure has occurred)</t>
  </si>
  <si>
    <t>Details of any notices received in relation to payback of funds unspent within 5 years of receipt or not spent in accordance with the regulations</t>
  </si>
  <si>
    <t>(please insert details of any notices, or insert N/A if no notices have been received)</t>
  </si>
  <si>
    <t>The total amount of CIL Receipts retained from 2017-18</t>
  </si>
  <si>
    <t>The total amount of CIL Receipts retained from previous years</t>
  </si>
  <si>
    <t>A local council must prepare a report for any financial year in which it receives CIL ‘neighbourhood funding’. A local council receives 15% (or 25% if it has a Neighbourhood Plan) of CIL receipts for its area and must use CIL receipts passed to it for (a) the provision, improvement, replacement, operation or maintenance of infrastructure; or (b) anything else that is concerned with addressing the demands that development places on an area.</t>
  </si>
  <si>
    <t>This report should be published by the local council</t>
  </si>
  <si>
    <t>(i) on its website;</t>
  </si>
  <si>
    <t>(ii) on the website of the charging authority for the area if the local</t>
  </si>
  <si>
    <t>council does not have a website;</t>
  </si>
  <si>
    <t>and send a copy of the report to the charging authority from which it received</t>
  </si>
  <si>
    <t>CIL receipts, no later than 31st December following the reported year</t>
  </si>
  <si>
    <t>N/A</t>
  </si>
  <si>
    <t>Total CIL Receipts for 2018-19</t>
  </si>
  <si>
    <t>Total CIL Expenditure for 2018-19</t>
  </si>
  <si>
    <t>The total amount of CIL Receipts retained from 2018-19</t>
  </si>
  <si>
    <t xml:space="preserve">Report for Lowestoft Town Council for 01/04/18 to 31/03/19 </t>
  </si>
  <si>
    <t xml:space="preserve">Report for Lowestoft Town Council for 01/04/17 to 31/03/18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</si>
</sst>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color rgb="FF80808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8" fontId="39" fillId="0" borderId="13" xfId="0" applyNumberFormat="1" applyFont="1" applyBorder="1" applyAlignment="1">
      <alignment vertical="center" wrapText="1"/>
    </xf>
    <xf numFmtId="8" fontId="39" fillId="0" borderId="14" xfId="0" applyNumberFormat="1" applyFont="1" applyBorder="1" applyAlignment="1">
      <alignment vertical="center" wrapText="1"/>
    </xf>
    <xf numFmtId="165" fontId="39" fillId="0" borderId="14" xfId="0" applyNumberFormat="1" applyFont="1" applyBorder="1" applyAlignment="1">
      <alignment vertical="center" wrapText="1"/>
    </xf>
    <xf numFmtId="0" fontId="39" fillId="0" borderId="15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165" fontId="39" fillId="0" borderId="13" xfId="0" applyNumberFormat="1" applyFont="1" applyBorder="1" applyAlignment="1">
      <alignment vertical="center" wrapText="1"/>
    </xf>
    <xf numFmtId="165" fontId="41" fillId="0" borderId="15" xfId="0" applyNumberFormat="1" applyFont="1" applyBorder="1" applyAlignment="1">
      <alignment vertical="center" wrapText="1"/>
    </xf>
    <xf numFmtId="165" fontId="41" fillId="0" borderId="11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tabSelected="1" view="pageBreakPreview" zoomScale="60" zoomScalePageLayoutView="0" workbookViewId="0" topLeftCell="A1">
      <selection activeCell="D20" sqref="D20"/>
    </sheetView>
  </sheetViews>
  <sheetFormatPr defaultColWidth="9.140625" defaultRowHeight="15"/>
  <cols>
    <col min="2" max="2" width="45.28125" style="0" customWidth="1"/>
    <col min="3" max="3" width="22.140625" style="0" customWidth="1"/>
    <col min="4" max="4" width="25.00390625" style="0" customWidth="1"/>
  </cols>
  <sheetData>
    <row r="2" ht="14.25">
      <c r="B2" s="8" t="s">
        <v>86</v>
      </c>
    </row>
    <row r="3" ht="14.25">
      <c r="B3" s="8" t="s">
        <v>87</v>
      </c>
    </row>
    <row r="4" ht="14.25">
      <c r="B4" s="8"/>
    </row>
    <row r="5" ht="14.25">
      <c r="B5" s="10"/>
    </row>
    <row r="6" ht="14.25">
      <c r="B6" s="8" t="s">
        <v>108</v>
      </c>
    </row>
    <row r="7" ht="15" thickBot="1">
      <c r="B7" s="8"/>
    </row>
    <row r="8" spans="2:3" ht="15" thickBot="1">
      <c r="B8" s="11" t="s">
        <v>88</v>
      </c>
      <c r="C8" s="18">
        <f>'Apr-Sep 17'!E10-'Pre 170401'!D28</f>
        <v>45220.7</v>
      </c>
    </row>
    <row r="9" spans="2:3" ht="15" thickBot="1">
      <c r="B9" s="12" t="s">
        <v>89</v>
      </c>
      <c r="C9" s="20">
        <v>0</v>
      </c>
    </row>
    <row r="10" spans="2:3" ht="14.25">
      <c r="B10" s="13" t="s">
        <v>90</v>
      </c>
      <c r="C10" s="21" t="s">
        <v>103</v>
      </c>
    </row>
    <row r="11" spans="2:3" ht="55.5" thickBot="1">
      <c r="B11" s="14" t="s">
        <v>91</v>
      </c>
      <c r="C11" s="22"/>
    </row>
    <row r="12" spans="2:3" ht="54.75">
      <c r="B12" s="13" t="s">
        <v>92</v>
      </c>
      <c r="C12" s="21" t="s">
        <v>103</v>
      </c>
    </row>
    <row r="13" spans="2:3" ht="27.75" thickBot="1">
      <c r="B13" s="14" t="s">
        <v>93</v>
      </c>
      <c r="C13" s="22"/>
    </row>
    <row r="14" spans="2:3" ht="27.75" thickBot="1">
      <c r="B14" s="12" t="s">
        <v>94</v>
      </c>
      <c r="C14" s="19">
        <f>C8-C9</f>
        <v>45220.7</v>
      </c>
    </row>
    <row r="15" spans="2:3" ht="27.75" thickBot="1">
      <c r="B15" s="12" t="s">
        <v>95</v>
      </c>
      <c r="C15" s="20">
        <v>0</v>
      </c>
    </row>
    <row r="16" ht="14.25">
      <c r="B16" s="8"/>
    </row>
    <row r="17" ht="14.25">
      <c r="B17" s="15"/>
    </row>
    <row r="18" spans="2:3" ht="97.5" customHeight="1">
      <c r="B18" s="26" t="s">
        <v>96</v>
      </c>
      <c r="C18" s="26"/>
    </row>
    <row r="19" ht="14.25">
      <c r="B19" s="16"/>
    </row>
    <row r="20" ht="14.25">
      <c r="B20" s="16" t="s">
        <v>97</v>
      </c>
    </row>
    <row r="21" ht="14.25">
      <c r="B21" s="16" t="s">
        <v>98</v>
      </c>
    </row>
    <row r="22" ht="14.25">
      <c r="B22" s="16" t="s">
        <v>99</v>
      </c>
    </row>
    <row r="23" ht="14.25">
      <c r="B23" s="16" t="s">
        <v>100</v>
      </c>
    </row>
    <row r="24" ht="14.25">
      <c r="B24" s="16" t="s">
        <v>101</v>
      </c>
    </row>
    <row r="25" ht="14.25">
      <c r="B25" s="16" t="s">
        <v>102</v>
      </c>
    </row>
    <row r="26" ht="14.25">
      <c r="B26" s="17"/>
    </row>
    <row r="27" ht="14.25">
      <c r="B27" s="9"/>
    </row>
  </sheetData>
  <sheetProtection/>
  <mergeCells count="3">
    <mergeCell ref="C10:C11"/>
    <mergeCell ref="C12:C13"/>
    <mergeCell ref="B18:C1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selection activeCell="E15" sqref="E15"/>
    </sheetView>
  </sheetViews>
  <sheetFormatPr defaultColWidth="9.140625" defaultRowHeight="15"/>
  <cols>
    <col min="1" max="1" width="18.7109375" style="0" customWidth="1"/>
    <col min="2" max="2" width="45.28125" style="0" customWidth="1"/>
    <col min="3" max="3" width="13.140625" style="0" customWidth="1"/>
    <col min="4" max="4" width="24.57421875" style="0" customWidth="1"/>
    <col min="5" max="5" width="15.28125" style="0" customWidth="1"/>
    <col min="6" max="6" width="10.7109375" style="0" bestFit="1" customWidth="1"/>
  </cols>
  <sheetData>
    <row r="1" spans="1:6" ht="14.25">
      <c r="A1" t="s">
        <v>0</v>
      </c>
      <c r="B1" t="s">
        <v>1</v>
      </c>
      <c r="C1" t="s">
        <v>2</v>
      </c>
      <c r="D1" t="s">
        <v>5</v>
      </c>
      <c r="E1" t="s">
        <v>26</v>
      </c>
      <c r="F1" t="s">
        <v>27</v>
      </c>
    </row>
    <row r="2" spans="1:6" ht="14.25">
      <c r="A2" t="s">
        <v>28</v>
      </c>
      <c r="B2" t="s">
        <v>38</v>
      </c>
      <c r="C2" t="s">
        <v>51</v>
      </c>
      <c r="D2" s="1">
        <v>-4068.23</v>
      </c>
      <c r="E2" s="1">
        <v>27121.54</v>
      </c>
      <c r="F2" s="2">
        <v>41862</v>
      </c>
    </row>
    <row r="3" spans="1:6" ht="14.25">
      <c r="A3" t="s">
        <v>29</v>
      </c>
      <c r="B3" t="s">
        <v>39</v>
      </c>
      <c r="C3" t="s">
        <v>8</v>
      </c>
      <c r="D3" s="1">
        <v>-148.5</v>
      </c>
      <c r="E3" s="1">
        <v>990</v>
      </c>
      <c r="F3" s="2">
        <v>41921</v>
      </c>
    </row>
    <row r="4" spans="1:6" ht="14.25">
      <c r="A4" t="s">
        <v>30</v>
      </c>
      <c r="B4" t="s">
        <v>40</v>
      </c>
      <c r="C4" t="s">
        <v>8</v>
      </c>
      <c r="D4" s="1">
        <v>-428.72</v>
      </c>
      <c r="E4" s="1">
        <v>2858.11</v>
      </c>
      <c r="F4" s="2">
        <v>41968</v>
      </c>
    </row>
    <row r="5" spans="1:6" ht="14.25">
      <c r="A5" t="s">
        <v>31</v>
      </c>
      <c r="B5" t="s">
        <v>41</v>
      </c>
      <c r="C5" t="s">
        <v>13</v>
      </c>
      <c r="D5" s="1">
        <v>-693.23</v>
      </c>
      <c r="E5" s="1">
        <v>4621.56</v>
      </c>
      <c r="F5" s="2">
        <v>41995</v>
      </c>
    </row>
    <row r="6" spans="1:6" ht="14.25">
      <c r="A6" t="s">
        <v>29</v>
      </c>
      <c r="B6" t="s">
        <v>42</v>
      </c>
      <c r="C6" t="s">
        <v>8</v>
      </c>
      <c r="D6" s="1">
        <v>-148.5</v>
      </c>
      <c r="E6" s="1">
        <v>990</v>
      </c>
      <c r="F6" s="2">
        <v>42064</v>
      </c>
    </row>
    <row r="7" spans="1:6" ht="14.25">
      <c r="A7" t="s">
        <v>31</v>
      </c>
      <c r="B7" t="s">
        <v>41</v>
      </c>
      <c r="C7" t="s">
        <v>13</v>
      </c>
      <c r="D7" s="1">
        <v>-693.23</v>
      </c>
      <c r="E7" s="1">
        <v>4621.56</v>
      </c>
      <c r="F7" s="2">
        <v>42320</v>
      </c>
    </row>
    <row r="8" spans="1:6" ht="14.25">
      <c r="A8" t="s">
        <v>28</v>
      </c>
      <c r="B8" t="s">
        <v>38</v>
      </c>
      <c r="C8" t="s">
        <v>51</v>
      </c>
      <c r="D8" s="1">
        <v>-4068.23</v>
      </c>
      <c r="E8" s="1">
        <v>27121.54</v>
      </c>
      <c r="F8" s="2">
        <v>42321</v>
      </c>
    </row>
    <row r="9" spans="1:6" ht="14.25">
      <c r="A9" t="s">
        <v>29</v>
      </c>
      <c r="B9" t="s">
        <v>42</v>
      </c>
      <c r="C9" t="s">
        <v>8</v>
      </c>
      <c r="D9" s="1">
        <v>-153</v>
      </c>
      <c r="E9" s="1">
        <v>1020</v>
      </c>
      <c r="F9" s="2">
        <v>42461</v>
      </c>
    </row>
    <row r="10" spans="1:6" ht="14.25">
      <c r="A10" t="s">
        <v>31</v>
      </c>
      <c r="B10" t="s">
        <v>41</v>
      </c>
      <c r="C10" t="s">
        <v>13</v>
      </c>
      <c r="D10" s="1">
        <v>-714.24</v>
      </c>
      <c r="E10" s="1">
        <v>4761.61</v>
      </c>
      <c r="F10" s="2">
        <v>42320</v>
      </c>
    </row>
    <row r="11" spans="1:6" ht="14.25">
      <c r="A11" t="s">
        <v>28</v>
      </c>
      <c r="B11" t="s">
        <v>38</v>
      </c>
      <c r="C11" t="s">
        <v>51</v>
      </c>
      <c r="D11" s="1">
        <v>-4191.51</v>
      </c>
      <c r="E11" s="1">
        <v>27943.41</v>
      </c>
      <c r="F11" s="2">
        <v>42534</v>
      </c>
    </row>
    <row r="12" spans="1:6" ht="14.25">
      <c r="A12" t="s">
        <v>32</v>
      </c>
      <c r="B12" t="s">
        <v>43</v>
      </c>
      <c r="C12" t="s">
        <v>52</v>
      </c>
      <c r="D12" s="1">
        <v>-390</v>
      </c>
      <c r="E12" s="1">
        <v>2600.02</v>
      </c>
      <c r="F12" s="2">
        <v>42152</v>
      </c>
    </row>
    <row r="13" spans="1:6" ht="14.25">
      <c r="A13" t="s">
        <v>32</v>
      </c>
      <c r="B13" t="s">
        <v>43</v>
      </c>
      <c r="C13" t="s">
        <v>52</v>
      </c>
      <c r="D13" s="1">
        <v>-390</v>
      </c>
      <c r="E13" s="1">
        <v>2600.02</v>
      </c>
      <c r="F13" s="2">
        <v>42459</v>
      </c>
    </row>
    <row r="14" spans="1:6" ht="14.25">
      <c r="A14" t="s">
        <v>32</v>
      </c>
      <c r="B14" t="s">
        <v>43</v>
      </c>
      <c r="C14" t="s">
        <v>52</v>
      </c>
      <c r="D14" s="1">
        <v>-401.82</v>
      </c>
      <c r="E14" s="1">
        <v>2678.81</v>
      </c>
      <c r="F14" s="2">
        <v>42646</v>
      </c>
    </row>
    <row r="15" spans="1:6" ht="14.25">
      <c r="A15" t="s">
        <v>33</v>
      </c>
      <c r="B15" t="s">
        <v>44</v>
      </c>
      <c r="C15" t="s">
        <v>10</v>
      </c>
      <c r="D15" s="1">
        <v>-1437.63</v>
      </c>
      <c r="E15" s="1">
        <v>9584.19</v>
      </c>
      <c r="F15" s="2">
        <v>42164</v>
      </c>
    </row>
    <row r="16" spans="1:6" ht="14.25">
      <c r="A16" t="s">
        <v>34</v>
      </c>
      <c r="B16" t="s">
        <v>45</v>
      </c>
      <c r="C16" t="s">
        <v>51</v>
      </c>
      <c r="D16" s="1">
        <v>-2324.6</v>
      </c>
      <c r="E16" s="1">
        <v>15497.3</v>
      </c>
      <c r="F16" s="2">
        <v>42311</v>
      </c>
    </row>
    <row r="17" spans="1:6" ht="14.25">
      <c r="A17" t="s">
        <v>35</v>
      </c>
      <c r="B17" t="s">
        <v>46</v>
      </c>
      <c r="C17" t="s">
        <v>8</v>
      </c>
      <c r="D17" s="1">
        <v>-332.37</v>
      </c>
      <c r="E17" s="1">
        <v>2215.78</v>
      </c>
      <c r="F17" s="2">
        <v>42382</v>
      </c>
    </row>
    <row r="18" spans="1:6" ht="14.25">
      <c r="A18" t="s">
        <v>36</v>
      </c>
      <c r="B18" t="s">
        <v>47</v>
      </c>
      <c r="C18" t="s">
        <v>10</v>
      </c>
      <c r="D18" s="1">
        <v>-349.05</v>
      </c>
      <c r="E18" s="1">
        <v>2327.03</v>
      </c>
      <c r="F18" s="2">
        <v>42622</v>
      </c>
    </row>
    <row r="19" spans="1:6" ht="14.25">
      <c r="A19" t="s">
        <v>36</v>
      </c>
      <c r="B19" t="s">
        <v>47</v>
      </c>
      <c r="C19" t="s">
        <v>10</v>
      </c>
      <c r="D19" s="1">
        <v>-349.05</v>
      </c>
      <c r="E19" s="1">
        <v>2327.03</v>
      </c>
      <c r="F19" s="2">
        <v>42622</v>
      </c>
    </row>
    <row r="20" spans="1:6" ht="14.25">
      <c r="A20" t="s">
        <v>36</v>
      </c>
      <c r="B20" t="s">
        <v>47</v>
      </c>
      <c r="C20" t="s">
        <v>10</v>
      </c>
      <c r="D20" s="1">
        <v>-359.63</v>
      </c>
      <c r="E20" s="1">
        <v>2397.54</v>
      </c>
      <c r="F20" s="2">
        <v>42622</v>
      </c>
    </row>
    <row r="21" spans="1:6" ht="14.25">
      <c r="A21" t="s">
        <v>37</v>
      </c>
      <c r="B21" t="s">
        <v>48</v>
      </c>
      <c r="C21" t="s">
        <v>13</v>
      </c>
      <c r="D21" s="1">
        <v>-5990.99</v>
      </c>
      <c r="E21" s="1">
        <v>39939.9</v>
      </c>
      <c r="F21" s="2">
        <v>42594</v>
      </c>
    </row>
    <row r="22" spans="1:6" ht="14.25">
      <c r="A22" t="s">
        <v>37</v>
      </c>
      <c r="B22" t="s">
        <v>48</v>
      </c>
      <c r="C22" t="s">
        <v>13</v>
      </c>
      <c r="D22" s="1">
        <v>-5990.99</v>
      </c>
      <c r="E22" s="1">
        <v>39939.9</v>
      </c>
      <c r="F22" s="2">
        <v>42594</v>
      </c>
    </row>
    <row r="23" spans="1:6" ht="14.25">
      <c r="A23" t="s">
        <v>37</v>
      </c>
      <c r="B23" t="s">
        <v>48</v>
      </c>
      <c r="C23" t="s">
        <v>13</v>
      </c>
      <c r="D23" s="1">
        <v>-6172.53</v>
      </c>
      <c r="E23" s="1">
        <v>41150.2</v>
      </c>
      <c r="F23" s="2">
        <v>42594</v>
      </c>
    </row>
    <row r="24" spans="1:6" ht="14.25">
      <c r="A24" t="s">
        <v>50</v>
      </c>
      <c r="B24" t="s">
        <v>49</v>
      </c>
      <c r="C24" t="s">
        <v>24</v>
      </c>
      <c r="D24" s="1">
        <v>-361.55</v>
      </c>
      <c r="E24" s="1">
        <v>2410.34</v>
      </c>
      <c r="F24" s="2">
        <v>42569</v>
      </c>
    </row>
    <row r="25" spans="1:6" ht="14.25">
      <c r="A25" t="s">
        <v>7</v>
      </c>
      <c r="B25" t="s">
        <v>18</v>
      </c>
      <c r="C25" t="s">
        <v>8</v>
      </c>
      <c r="D25" s="1">
        <v>-2430.42</v>
      </c>
      <c r="E25" s="1">
        <v>16202.77</v>
      </c>
      <c r="F25" s="2">
        <v>42765</v>
      </c>
    </row>
    <row r="26" spans="1:6" ht="14.25">
      <c r="A26" t="s">
        <v>9</v>
      </c>
      <c r="B26" t="s">
        <v>19</v>
      </c>
      <c r="C26" t="s">
        <v>10</v>
      </c>
      <c r="D26" s="1">
        <v>-293.59</v>
      </c>
      <c r="E26" s="1">
        <v>1957.26</v>
      </c>
      <c r="F26" s="2">
        <v>42772</v>
      </c>
    </row>
    <row r="28" spans="3:4" ht="14.25">
      <c r="C28" t="s">
        <v>63</v>
      </c>
      <c r="D28" s="1">
        <f>SUM(D2:D26)</f>
        <v>-42881.60999999999</v>
      </c>
    </row>
  </sheetData>
  <sheetProtection/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60" zoomScalePageLayoutView="0" workbookViewId="0" topLeftCell="A1">
      <selection activeCell="D12" sqref="D12"/>
    </sheetView>
  </sheetViews>
  <sheetFormatPr defaultColWidth="9.140625" defaultRowHeight="15"/>
  <cols>
    <col min="1" max="1" width="35.7109375" style="0" customWidth="1"/>
    <col min="2" max="2" width="26.28125" style="0" bestFit="1" customWidth="1"/>
    <col min="3" max="3" width="11.140625" style="0" bestFit="1" customWidth="1"/>
    <col min="4" max="4" width="20.57421875" style="0" bestFit="1" customWidth="1"/>
    <col min="5" max="5" width="11.28125" style="0" bestFit="1" customWidth="1"/>
    <col min="6" max="6" width="10.7109375" style="0" customWidth="1"/>
  </cols>
  <sheetData>
    <row r="1" spans="1:6" ht="14.25">
      <c r="A1" t="s">
        <v>0</v>
      </c>
      <c r="B1" t="s">
        <v>1</v>
      </c>
      <c r="C1" t="s">
        <v>2</v>
      </c>
      <c r="D1" t="s">
        <v>5</v>
      </c>
      <c r="E1" t="s">
        <v>26</v>
      </c>
      <c r="F1" t="s">
        <v>27</v>
      </c>
    </row>
    <row r="2" spans="1:6" ht="14.25">
      <c r="A2" t="s">
        <v>54</v>
      </c>
      <c r="B2" t="s">
        <v>53</v>
      </c>
      <c r="C2" t="s">
        <v>52</v>
      </c>
      <c r="D2" t="s">
        <v>75</v>
      </c>
      <c r="E2" t="s">
        <v>75</v>
      </c>
      <c r="F2" t="s">
        <v>75</v>
      </c>
    </row>
    <row r="3" spans="1:6" ht="14.25">
      <c r="A3" t="s">
        <v>14</v>
      </c>
      <c r="B3" t="s">
        <v>55</v>
      </c>
      <c r="C3" t="s">
        <v>13</v>
      </c>
      <c r="D3" t="s">
        <v>75</v>
      </c>
      <c r="E3" t="s">
        <v>75</v>
      </c>
      <c r="F3" t="s">
        <v>75</v>
      </c>
    </row>
    <row r="4" spans="1:6" ht="14.25">
      <c r="A4" t="s">
        <v>56</v>
      </c>
      <c r="B4" t="s">
        <v>57</v>
      </c>
      <c r="C4" t="s">
        <v>8</v>
      </c>
      <c r="D4" t="s">
        <v>75</v>
      </c>
      <c r="E4" t="s">
        <v>75</v>
      </c>
      <c r="F4" t="s">
        <v>75</v>
      </c>
    </row>
    <row r="5" spans="1:6" ht="14.25">
      <c r="A5" t="s">
        <v>15</v>
      </c>
      <c r="B5" t="s">
        <v>58</v>
      </c>
      <c r="C5" t="s">
        <v>10</v>
      </c>
      <c r="D5" t="s">
        <v>75</v>
      </c>
      <c r="E5" t="s">
        <v>75</v>
      </c>
      <c r="F5" t="s">
        <v>75</v>
      </c>
    </row>
    <row r="6" spans="1:6" ht="14.25">
      <c r="A6" t="s">
        <v>16</v>
      </c>
      <c r="B6" t="s">
        <v>59</v>
      </c>
      <c r="C6" t="s">
        <v>24</v>
      </c>
      <c r="D6" t="s">
        <v>75</v>
      </c>
      <c r="E6" t="s">
        <v>75</v>
      </c>
      <c r="F6" t="s">
        <v>75</v>
      </c>
    </row>
    <row r="7" spans="1:6" ht="14.25">
      <c r="A7" t="s">
        <v>17</v>
      </c>
      <c r="B7" t="s">
        <v>60</v>
      </c>
      <c r="C7" t="s">
        <v>24</v>
      </c>
      <c r="D7" t="s">
        <v>75</v>
      </c>
      <c r="E7" t="s">
        <v>75</v>
      </c>
      <c r="F7" t="s">
        <v>75</v>
      </c>
    </row>
    <row r="8" spans="1:6" ht="14.25">
      <c r="A8" t="s">
        <v>61</v>
      </c>
      <c r="B8" t="s">
        <v>62</v>
      </c>
      <c r="C8" t="s">
        <v>76</v>
      </c>
      <c r="D8" t="s">
        <v>75</v>
      </c>
      <c r="E8" t="s">
        <v>75</v>
      </c>
      <c r="F8" t="s">
        <v>75</v>
      </c>
    </row>
    <row r="10" spans="4:5" ht="14.25">
      <c r="D10" t="s">
        <v>63</v>
      </c>
      <c r="E10" s="1">
        <v>2339.09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27"/>
  <sheetViews>
    <sheetView view="pageBreakPreview" zoomScale="60" zoomScalePageLayoutView="0" workbookViewId="0" topLeftCell="A1">
      <selection activeCell="G15" sqref="G15"/>
    </sheetView>
  </sheetViews>
  <sheetFormatPr defaultColWidth="9.140625" defaultRowHeight="15"/>
  <cols>
    <col min="2" max="2" width="41.7109375" style="0" customWidth="1"/>
    <col min="3" max="3" width="22.140625" style="0" customWidth="1"/>
    <col min="6" max="6" width="10.28125" style="0" customWidth="1"/>
  </cols>
  <sheetData>
    <row r="2" ht="14.25">
      <c r="B2" s="8" t="s">
        <v>86</v>
      </c>
    </row>
    <row r="3" ht="14.25">
      <c r="B3" s="8" t="s">
        <v>87</v>
      </c>
    </row>
    <row r="4" ht="14.25">
      <c r="B4" s="8"/>
    </row>
    <row r="5" ht="14.25">
      <c r="B5" s="10"/>
    </row>
    <row r="6" ht="14.25">
      <c r="B6" s="8" t="s">
        <v>107</v>
      </c>
    </row>
    <row r="7" ht="15" thickBot="1">
      <c r="B7" s="8"/>
    </row>
    <row r="8" spans="2:3" ht="15" thickBot="1">
      <c r="B8" s="11" t="s">
        <v>104</v>
      </c>
      <c r="C8" s="23">
        <f>'Sep17-Mar18'!D15+'Apr18-Sep18'!D19</f>
        <v>17872.449999999997</v>
      </c>
    </row>
    <row r="9" spans="2:3" ht="15" thickBot="1">
      <c r="B9" s="12" t="s">
        <v>105</v>
      </c>
      <c r="C9" s="20">
        <v>0</v>
      </c>
    </row>
    <row r="10" spans="2:3" ht="14.25">
      <c r="B10" s="13" t="s">
        <v>90</v>
      </c>
      <c r="C10" s="24"/>
    </row>
    <row r="11" spans="2:3" ht="55.5" thickBot="1">
      <c r="B11" s="14" t="s">
        <v>91</v>
      </c>
      <c r="C11" s="25"/>
    </row>
    <row r="12" spans="2:3" ht="54.75">
      <c r="B12" s="13" t="s">
        <v>92</v>
      </c>
      <c r="C12" s="24"/>
    </row>
    <row r="13" spans="2:3" ht="27.75" thickBot="1">
      <c r="B13" s="14" t="s">
        <v>93</v>
      </c>
      <c r="C13" s="25"/>
    </row>
    <row r="14" spans="2:3" ht="27.75" thickBot="1">
      <c r="B14" s="12" t="s">
        <v>106</v>
      </c>
      <c r="C14" s="20">
        <f>C8</f>
        <v>17872.449999999997</v>
      </c>
    </row>
    <row r="15" spans="2:3" ht="27.75" thickBot="1">
      <c r="B15" s="12" t="s">
        <v>95</v>
      </c>
      <c r="C15" s="20">
        <f>'17-18 Summary'!C14</f>
        <v>45220.7</v>
      </c>
    </row>
    <row r="16" ht="14.25">
      <c r="B16" s="8"/>
    </row>
    <row r="17" ht="14.25">
      <c r="B17" s="15"/>
    </row>
    <row r="18" spans="2:3" ht="99.75" customHeight="1">
      <c r="B18" s="26" t="s">
        <v>96</v>
      </c>
      <c r="C18" s="26"/>
    </row>
    <row r="19" ht="14.25">
      <c r="B19" s="16"/>
    </row>
    <row r="20" ht="14.25">
      <c r="B20" s="16" t="s">
        <v>97</v>
      </c>
    </row>
    <row r="21" ht="14.25">
      <c r="B21" s="16" t="s">
        <v>98</v>
      </c>
    </row>
    <row r="22" ht="14.25">
      <c r="B22" s="16" t="s">
        <v>99</v>
      </c>
    </row>
    <row r="23" ht="14.25">
      <c r="B23" s="16" t="s">
        <v>100</v>
      </c>
    </row>
    <row r="24" ht="14.25">
      <c r="B24" s="16" t="s">
        <v>101</v>
      </c>
    </row>
    <row r="25" ht="14.25">
      <c r="B25" s="16" t="s">
        <v>102</v>
      </c>
    </row>
    <row r="26" ht="14.25">
      <c r="B26" s="17"/>
    </row>
    <row r="27" ht="14.25">
      <c r="B27" s="9"/>
    </row>
  </sheetData>
  <sheetProtection/>
  <mergeCells count="3">
    <mergeCell ref="C10:C11"/>
    <mergeCell ref="C12:C13"/>
    <mergeCell ref="B18:C1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D30" sqref="D30"/>
    </sheetView>
  </sheetViews>
  <sheetFormatPr defaultColWidth="9.140625" defaultRowHeight="15"/>
  <cols>
    <col min="1" max="1" width="14.8515625" style="0" bestFit="1" customWidth="1"/>
    <col min="2" max="2" width="37.140625" style="0" bestFit="1" customWidth="1"/>
    <col min="3" max="3" width="21.00390625" style="0" customWidth="1"/>
    <col min="4" max="4" width="21.57421875" style="0" customWidth="1"/>
    <col min="5" max="5" width="10.5742187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5</v>
      </c>
      <c r="E1" t="s">
        <v>27</v>
      </c>
    </row>
    <row r="2" spans="1:5" ht="14.25">
      <c r="A2" t="s">
        <v>16</v>
      </c>
      <c r="B2" t="s">
        <v>59</v>
      </c>
      <c r="C2" t="s">
        <v>24</v>
      </c>
      <c r="D2" s="4">
        <v>169.41</v>
      </c>
      <c r="E2" s="2">
        <v>43109</v>
      </c>
    </row>
    <row r="3" spans="1:5" ht="14.25">
      <c r="A3" t="s">
        <v>16</v>
      </c>
      <c r="B3" t="s">
        <v>59</v>
      </c>
      <c r="C3" t="s">
        <v>24</v>
      </c>
      <c r="D3" s="4">
        <v>174.54</v>
      </c>
      <c r="E3" s="2">
        <v>43109</v>
      </c>
    </row>
    <row r="4" spans="1:5" ht="14.25">
      <c r="A4" t="s">
        <v>64</v>
      </c>
      <c r="B4" t="s">
        <v>65</v>
      </c>
      <c r="C4" t="s">
        <v>52</v>
      </c>
      <c r="D4" s="4">
        <v>1811.28</v>
      </c>
      <c r="E4" s="2">
        <v>43167</v>
      </c>
    </row>
    <row r="5" spans="1:5" ht="14.25">
      <c r="A5" t="s">
        <v>66</v>
      </c>
      <c r="B5" t="s">
        <v>67</v>
      </c>
      <c r="C5" t="s">
        <v>52</v>
      </c>
      <c r="D5" s="4">
        <v>474.75</v>
      </c>
      <c r="E5" s="2">
        <v>43179</v>
      </c>
    </row>
    <row r="6" spans="1:5" ht="14.25">
      <c r="A6" t="s">
        <v>7</v>
      </c>
      <c r="B6" t="s">
        <v>68</v>
      </c>
      <c r="C6" t="s">
        <v>8</v>
      </c>
      <c r="D6" s="4">
        <v>2430.42</v>
      </c>
      <c r="E6" s="2">
        <v>43083</v>
      </c>
    </row>
    <row r="7" spans="1:5" ht="14.25">
      <c r="A7" t="s">
        <v>11</v>
      </c>
      <c r="B7" t="s">
        <v>12</v>
      </c>
      <c r="C7" t="s">
        <v>13</v>
      </c>
      <c r="D7" s="4">
        <v>15</v>
      </c>
      <c r="E7" s="2">
        <v>43431</v>
      </c>
    </row>
    <row r="8" spans="1:5" ht="14.25">
      <c r="A8" t="s">
        <v>11</v>
      </c>
      <c r="B8" t="s">
        <v>12</v>
      </c>
      <c r="C8" t="s">
        <v>13</v>
      </c>
      <c r="D8" s="4">
        <v>15</v>
      </c>
      <c r="E8" s="2">
        <v>43461</v>
      </c>
    </row>
    <row r="9" spans="1:5" ht="14.25">
      <c r="A9" t="s">
        <v>11</v>
      </c>
      <c r="B9" t="s">
        <v>12</v>
      </c>
      <c r="C9" t="s">
        <v>13</v>
      </c>
      <c r="D9" s="4">
        <v>15</v>
      </c>
      <c r="E9" s="2">
        <v>43125</v>
      </c>
    </row>
    <row r="10" spans="1:5" ht="14.25">
      <c r="A10" t="s">
        <v>11</v>
      </c>
      <c r="B10" t="s">
        <v>12</v>
      </c>
      <c r="C10" t="s">
        <v>13</v>
      </c>
      <c r="D10" s="4">
        <v>15</v>
      </c>
      <c r="E10" s="2">
        <v>43157</v>
      </c>
    </row>
    <row r="11" spans="1:5" ht="14.25">
      <c r="A11" t="s">
        <v>11</v>
      </c>
      <c r="B11" t="s">
        <v>12</v>
      </c>
      <c r="C11" t="s">
        <v>13</v>
      </c>
      <c r="D11" s="4">
        <v>15</v>
      </c>
      <c r="E11" s="2">
        <v>43185</v>
      </c>
    </row>
    <row r="12" spans="1:5" ht="14.25">
      <c r="A12" t="s">
        <v>69</v>
      </c>
      <c r="B12" t="s">
        <v>70</v>
      </c>
      <c r="C12" t="s">
        <v>13</v>
      </c>
      <c r="D12" s="4">
        <v>683.02</v>
      </c>
      <c r="E12" s="2">
        <v>43108</v>
      </c>
    </row>
    <row r="13" spans="1:5" ht="14.25">
      <c r="A13" t="s">
        <v>9</v>
      </c>
      <c r="B13" t="s">
        <v>71</v>
      </c>
      <c r="C13" t="s">
        <v>10</v>
      </c>
      <c r="D13" s="4">
        <v>293.59</v>
      </c>
      <c r="E13" s="2">
        <v>43116</v>
      </c>
    </row>
    <row r="14" ht="14.25">
      <c r="D14" s="4"/>
    </row>
    <row r="15" spans="3:4" ht="14.25">
      <c r="C15" t="s">
        <v>63</v>
      </c>
      <c r="D15" s="4">
        <f>SUM(D2:D13)</f>
        <v>6112.01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I24" sqref="I24"/>
    </sheetView>
  </sheetViews>
  <sheetFormatPr defaultColWidth="9.140625" defaultRowHeight="15"/>
  <cols>
    <col min="1" max="1" width="15.28125" style="0" bestFit="1" customWidth="1"/>
    <col min="2" max="2" width="42.140625" style="0" bestFit="1" customWidth="1"/>
    <col min="3" max="3" width="11.140625" style="0" bestFit="1" customWidth="1"/>
    <col min="4" max="4" width="10.00390625" style="0" bestFit="1" customWidth="1"/>
    <col min="5" max="5" width="10.57421875" style="0" bestFit="1" customWidth="1"/>
  </cols>
  <sheetData>
    <row r="1" spans="1:5" ht="14.25">
      <c r="A1" s="5" t="s">
        <v>0</v>
      </c>
      <c r="B1" s="5" t="s">
        <v>1</v>
      </c>
      <c r="C1" s="5" t="s">
        <v>2</v>
      </c>
      <c r="D1" s="5" t="s">
        <v>77</v>
      </c>
      <c r="E1" s="5" t="s">
        <v>27</v>
      </c>
    </row>
    <row r="2" spans="1:5" ht="14.25">
      <c r="A2" s="5" t="s">
        <v>7</v>
      </c>
      <c r="B2" s="5" t="s">
        <v>68</v>
      </c>
      <c r="C2" s="5" t="s">
        <v>78</v>
      </c>
      <c r="D2" s="6">
        <v>2504.06</v>
      </c>
      <c r="E2" s="7">
        <v>43264</v>
      </c>
    </row>
    <row r="3" spans="1:5" ht="14.25">
      <c r="A3" s="5" t="s">
        <v>9</v>
      </c>
      <c r="B3" s="5" t="s">
        <v>71</v>
      </c>
      <c r="C3" s="5" t="s">
        <v>78</v>
      </c>
      <c r="D3" s="6">
        <v>302.48</v>
      </c>
      <c r="E3" s="7">
        <v>43304</v>
      </c>
    </row>
    <row r="4" spans="1:5" ht="14.25">
      <c r="A4" s="5" t="s">
        <v>11</v>
      </c>
      <c r="B4" s="5" t="s">
        <v>12</v>
      </c>
      <c r="C4" s="5" t="s">
        <v>78</v>
      </c>
      <c r="D4" s="6">
        <v>15</v>
      </c>
      <c r="E4" s="7">
        <v>43215</v>
      </c>
    </row>
    <row r="5" spans="1:5" ht="14.25">
      <c r="A5" s="5" t="s">
        <v>11</v>
      </c>
      <c r="B5" s="5" t="s">
        <v>12</v>
      </c>
      <c r="C5" s="5" t="s">
        <v>78</v>
      </c>
      <c r="D5" s="6">
        <v>15</v>
      </c>
      <c r="E5" s="7">
        <v>43245</v>
      </c>
    </row>
    <row r="6" spans="1:5" ht="14.25">
      <c r="A6" s="5" t="s">
        <v>11</v>
      </c>
      <c r="B6" s="5" t="s">
        <v>12</v>
      </c>
      <c r="C6" s="5" t="s">
        <v>78</v>
      </c>
      <c r="D6" s="6">
        <v>15</v>
      </c>
      <c r="E6" s="7">
        <v>43276</v>
      </c>
    </row>
    <row r="7" spans="1:5" ht="14.25">
      <c r="A7" s="5" t="s">
        <v>11</v>
      </c>
      <c r="B7" s="5" t="s">
        <v>12</v>
      </c>
      <c r="C7" s="5" t="s">
        <v>78</v>
      </c>
      <c r="D7" s="6">
        <v>15</v>
      </c>
      <c r="E7" s="7">
        <v>43306</v>
      </c>
    </row>
    <row r="8" spans="1:5" ht="14.25">
      <c r="A8" s="5" t="s">
        <v>11</v>
      </c>
      <c r="B8" s="5" t="s">
        <v>12</v>
      </c>
      <c r="C8" s="5" t="s">
        <v>78</v>
      </c>
      <c r="D8" s="6">
        <v>15</v>
      </c>
      <c r="E8" s="7">
        <v>43340</v>
      </c>
    </row>
    <row r="9" spans="1:5" ht="14.25">
      <c r="A9" s="5" t="s">
        <v>11</v>
      </c>
      <c r="B9" s="5" t="s">
        <v>12</v>
      </c>
      <c r="C9" s="5" t="s">
        <v>78</v>
      </c>
      <c r="D9" s="6">
        <v>15</v>
      </c>
      <c r="E9" s="7">
        <v>43368</v>
      </c>
    </row>
    <row r="10" spans="1:5" ht="14.25">
      <c r="A10" s="5" t="s">
        <v>14</v>
      </c>
      <c r="B10" s="5" t="s">
        <v>55</v>
      </c>
      <c r="C10" s="5" t="s">
        <v>78</v>
      </c>
      <c r="D10" s="6">
        <v>205.78</v>
      </c>
      <c r="E10" s="7">
        <v>43199</v>
      </c>
    </row>
    <row r="11" spans="1:5" ht="14.25">
      <c r="A11" s="5" t="s">
        <v>15</v>
      </c>
      <c r="B11" s="5" t="s">
        <v>58</v>
      </c>
      <c r="C11" s="5" t="s">
        <v>78</v>
      </c>
      <c r="D11" s="6">
        <v>1362.45</v>
      </c>
      <c r="E11" s="7">
        <v>43201</v>
      </c>
    </row>
    <row r="12" spans="1:5" ht="14.25">
      <c r="A12" s="5" t="s">
        <v>15</v>
      </c>
      <c r="B12" s="5" t="s">
        <v>58</v>
      </c>
      <c r="C12" s="5" t="s">
        <v>78</v>
      </c>
      <c r="D12" s="6">
        <v>1403.74</v>
      </c>
      <c r="E12" s="7">
        <v>43347</v>
      </c>
    </row>
    <row r="13" spans="1:5" ht="14.25">
      <c r="A13" s="5" t="s">
        <v>17</v>
      </c>
      <c r="B13" s="5" t="s">
        <v>60</v>
      </c>
      <c r="C13" s="5" t="s">
        <v>78</v>
      </c>
      <c r="D13" s="6">
        <v>214.05</v>
      </c>
      <c r="E13" s="7">
        <v>43241</v>
      </c>
    </row>
    <row r="14" spans="1:5" ht="14.25">
      <c r="A14" s="5" t="s">
        <v>17</v>
      </c>
      <c r="B14" s="5" t="s">
        <v>60</v>
      </c>
      <c r="C14" s="5" t="s">
        <v>78</v>
      </c>
      <c r="D14" s="6">
        <v>220.54</v>
      </c>
      <c r="E14" s="7">
        <v>43341</v>
      </c>
    </row>
    <row r="15" spans="1:5" ht="14.25">
      <c r="A15" s="5" t="s">
        <v>79</v>
      </c>
      <c r="B15" s="5" t="s">
        <v>80</v>
      </c>
      <c r="C15" s="5" t="s">
        <v>78</v>
      </c>
      <c r="D15" s="6">
        <v>3211.38</v>
      </c>
      <c r="E15" s="7">
        <v>43294</v>
      </c>
    </row>
    <row r="16" spans="1:5" ht="14.25">
      <c r="A16" s="5" t="s">
        <v>81</v>
      </c>
      <c r="B16" s="5" t="s">
        <v>82</v>
      </c>
      <c r="C16" s="5" t="s">
        <v>78</v>
      </c>
      <c r="D16" s="6">
        <v>989.65</v>
      </c>
      <c r="E16" s="7">
        <v>43320</v>
      </c>
    </row>
    <row r="17" spans="1:5" ht="14.25">
      <c r="A17" s="5" t="s">
        <v>83</v>
      </c>
      <c r="B17" s="5" t="s">
        <v>84</v>
      </c>
      <c r="C17" s="5" t="s">
        <v>78</v>
      </c>
      <c r="D17" s="6">
        <v>1256.31</v>
      </c>
      <c r="E17" s="7">
        <v>43311</v>
      </c>
    </row>
    <row r="18" ht="14.25">
      <c r="D18" s="4"/>
    </row>
    <row r="19" spans="3:4" ht="14.25">
      <c r="C19" t="s">
        <v>85</v>
      </c>
      <c r="D19" s="4">
        <f>SUM(D2:D17)</f>
        <v>11760.439999999999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16.421875" style="0" customWidth="1"/>
    <col min="2" max="2" width="39.421875" style="0" customWidth="1"/>
    <col min="3" max="3" width="18.140625" style="0" customWidth="1"/>
    <col min="4" max="4" width="14.7109375" style="0" customWidth="1"/>
    <col min="5" max="5" width="14.57421875" style="0" customWidth="1"/>
    <col min="6" max="6" width="24.00390625" style="0" customWidth="1"/>
    <col min="7" max="7" width="17.00390625" style="0" customWidth="1"/>
  </cols>
  <sheetData>
    <row r="1" ht="14.25">
      <c r="A1" s="3" t="s">
        <v>25</v>
      </c>
    </row>
    <row r="2" spans="1:7" ht="14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4.25">
      <c r="A3" t="s">
        <v>7</v>
      </c>
      <c r="B3" t="s">
        <v>18</v>
      </c>
      <c r="C3" t="s">
        <v>8</v>
      </c>
      <c r="D3">
        <v>2</v>
      </c>
      <c r="E3" s="1">
        <v>16202.77</v>
      </c>
      <c r="F3" s="1">
        <v>-2430.42</v>
      </c>
      <c r="G3" s="2">
        <v>43070</v>
      </c>
    </row>
    <row r="4" spans="1:7" ht="14.25">
      <c r="A4" t="s">
        <v>7</v>
      </c>
      <c r="B4" t="s">
        <v>18</v>
      </c>
      <c r="C4" t="s">
        <v>8</v>
      </c>
      <c r="D4">
        <v>3</v>
      </c>
      <c r="E4" s="1">
        <v>16693.75</v>
      </c>
      <c r="F4" s="1">
        <v>-2504.06</v>
      </c>
      <c r="G4" s="2">
        <v>43252</v>
      </c>
    </row>
    <row r="5" spans="1:7" ht="14.25">
      <c r="A5" t="s">
        <v>9</v>
      </c>
      <c r="B5" t="s">
        <v>19</v>
      </c>
      <c r="C5" t="s">
        <v>10</v>
      </c>
      <c r="D5">
        <v>2</v>
      </c>
      <c r="E5" s="1">
        <v>1957.26</v>
      </c>
      <c r="F5" s="1">
        <v>-293.59</v>
      </c>
      <c r="G5" s="2">
        <v>43110</v>
      </c>
    </row>
    <row r="6" spans="1:7" ht="14.25">
      <c r="A6" t="s">
        <v>9</v>
      </c>
      <c r="B6" t="s">
        <v>19</v>
      </c>
      <c r="C6" t="s">
        <v>10</v>
      </c>
      <c r="D6">
        <v>3</v>
      </c>
      <c r="E6" s="1">
        <v>2016.56</v>
      </c>
      <c r="F6" s="1">
        <v>-302.48</v>
      </c>
      <c r="G6" s="2">
        <v>43292</v>
      </c>
    </row>
    <row r="7" spans="1:7" ht="14.25">
      <c r="A7" t="s">
        <v>11</v>
      </c>
      <c r="B7" t="s">
        <v>12</v>
      </c>
      <c r="C7" t="s">
        <v>13</v>
      </c>
      <c r="D7">
        <v>1</v>
      </c>
      <c r="E7" s="1">
        <v>3763.18</v>
      </c>
      <c r="F7" s="1">
        <v>-564.48</v>
      </c>
      <c r="G7" s="2">
        <v>42865</v>
      </c>
    </row>
    <row r="8" spans="1:7" ht="14.25">
      <c r="A8" t="s">
        <v>14</v>
      </c>
      <c r="B8" t="s">
        <v>20</v>
      </c>
      <c r="C8" t="s">
        <v>13</v>
      </c>
      <c r="D8">
        <v>2</v>
      </c>
      <c r="E8" s="1">
        <v>1371.86</v>
      </c>
      <c r="F8" s="1">
        <v>-205.78</v>
      </c>
      <c r="G8" s="2">
        <v>43210</v>
      </c>
    </row>
    <row r="9" spans="1:7" ht="14.25">
      <c r="A9" t="s">
        <v>14</v>
      </c>
      <c r="B9" t="s">
        <v>20</v>
      </c>
      <c r="C9" t="s">
        <v>13</v>
      </c>
      <c r="D9">
        <v>3</v>
      </c>
      <c r="E9" s="1">
        <v>1413.43</v>
      </c>
      <c r="F9" s="1">
        <v>-212.01</v>
      </c>
      <c r="G9" s="2">
        <v>43392</v>
      </c>
    </row>
    <row r="10" spans="1:7" ht="14.25">
      <c r="A10" t="s">
        <v>15</v>
      </c>
      <c r="B10" t="s">
        <v>21</v>
      </c>
      <c r="C10" t="s">
        <v>10</v>
      </c>
      <c r="D10">
        <v>2</v>
      </c>
      <c r="E10" s="1">
        <v>9083.03</v>
      </c>
      <c r="F10" s="1">
        <v>-1362.45</v>
      </c>
      <c r="G10" s="2">
        <v>43208</v>
      </c>
    </row>
    <row r="11" spans="1:7" ht="14.25">
      <c r="A11" t="s">
        <v>15</v>
      </c>
      <c r="B11" t="s">
        <v>21</v>
      </c>
      <c r="C11" t="s">
        <v>10</v>
      </c>
      <c r="D11">
        <v>3</v>
      </c>
      <c r="E11" s="1">
        <v>9358.26</v>
      </c>
      <c r="F11" s="1">
        <v>-1403.74</v>
      </c>
      <c r="G11" s="2">
        <v>43390</v>
      </c>
    </row>
    <row r="12" spans="1:7" ht="14.25">
      <c r="A12" t="s">
        <v>16</v>
      </c>
      <c r="B12" t="s">
        <v>22</v>
      </c>
      <c r="C12" t="s">
        <v>24</v>
      </c>
      <c r="D12">
        <v>2</v>
      </c>
      <c r="E12" s="1">
        <v>1129.4</v>
      </c>
      <c r="F12" s="1">
        <v>-169.41</v>
      </c>
      <c r="G12" s="2">
        <v>43263</v>
      </c>
    </row>
    <row r="13" spans="1:7" ht="14.25">
      <c r="A13" t="s">
        <v>16</v>
      </c>
      <c r="B13" t="s">
        <v>22</v>
      </c>
      <c r="C13" t="s">
        <v>24</v>
      </c>
      <c r="D13">
        <v>3</v>
      </c>
      <c r="E13" s="1">
        <v>1163.63</v>
      </c>
      <c r="F13" s="1">
        <v>-174.54</v>
      </c>
      <c r="G13" s="2">
        <v>43445</v>
      </c>
    </row>
    <row r="14" spans="1:7" ht="14.25">
      <c r="A14" t="s">
        <v>17</v>
      </c>
      <c r="B14" t="s">
        <v>23</v>
      </c>
      <c r="C14" t="s">
        <v>24</v>
      </c>
      <c r="D14">
        <v>2</v>
      </c>
      <c r="E14" s="1">
        <v>1426.99</v>
      </c>
      <c r="F14" s="1">
        <v>-214.05</v>
      </c>
      <c r="G14" s="2">
        <v>43245</v>
      </c>
    </row>
    <row r="15" spans="1:7" ht="14.25">
      <c r="A15" t="s">
        <v>17</v>
      </c>
      <c r="B15" t="s">
        <v>23</v>
      </c>
      <c r="C15" t="s">
        <v>24</v>
      </c>
      <c r="D15">
        <v>3</v>
      </c>
      <c r="E15" s="1">
        <v>1470.24</v>
      </c>
      <c r="F15" s="1">
        <v>-220.54</v>
      </c>
      <c r="G15" s="2">
        <v>43427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2.57421875" style="0" customWidth="1"/>
    <col min="2" max="2" width="10.7109375" style="0" bestFit="1" customWidth="1"/>
    <col min="3" max="3" width="11.140625" style="0" bestFit="1" customWidth="1"/>
    <col min="4" max="4" width="20.57421875" style="0" bestFit="1" customWidth="1"/>
    <col min="5" max="5" width="10.57421875" style="0" bestFit="1" customWidth="1"/>
  </cols>
  <sheetData>
    <row r="1" ht="14.25">
      <c r="A1" s="3" t="s">
        <v>25</v>
      </c>
    </row>
    <row r="2" spans="1:5" ht="14.25">
      <c r="A2" t="s">
        <v>0</v>
      </c>
      <c r="B2" t="s">
        <v>1</v>
      </c>
      <c r="C2" t="s">
        <v>2</v>
      </c>
      <c r="D2" t="s">
        <v>5</v>
      </c>
      <c r="E2" t="s">
        <v>6</v>
      </c>
    </row>
    <row r="3" spans="1:5" ht="14.25">
      <c r="A3" t="s">
        <v>72</v>
      </c>
      <c r="B3" t="s">
        <v>73</v>
      </c>
      <c r="C3" t="s">
        <v>24</v>
      </c>
      <c r="D3">
        <v>14404.13</v>
      </c>
      <c r="E3" s="2">
        <v>43178</v>
      </c>
    </row>
    <row r="4" spans="1:2" ht="14.25">
      <c r="A4" t="s">
        <v>17</v>
      </c>
      <c r="B4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Lowestoft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 Bendix</dc:creator>
  <cp:keywords/>
  <dc:description/>
  <cp:lastModifiedBy>James Cox</cp:lastModifiedBy>
  <cp:lastPrinted>2018-12-18T17:35:55Z</cp:lastPrinted>
  <dcterms:created xsi:type="dcterms:W3CDTF">2018-09-07T09:00:15Z</dcterms:created>
  <dcterms:modified xsi:type="dcterms:W3CDTF">2018-12-18T17:37:40Z</dcterms:modified>
  <cp:category/>
  <cp:version/>
  <cp:contentType/>
  <cp:contentStatus/>
</cp:coreProperties>
</file>